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kbeers\Desktop\"/>
    </mc:Choice>
  </mc:AlternateContent>
  <xr:revisionPtr revIDLastSave="0" documentId="13_ncr:1_{AF445F9D-D207-4213-9628-B7B7BC499C94}" xr6:coauthVersionLast="47" xr6:coauthVersionMax="47" xr10:uidLastSave="{00000000-0000-0000-0000-000000000000}"/>
  <bookViews>
    <workbookView xWindow="-25320" yWindow="-120" windowWidth="25440" windowHeight="15270" activeTab="7" xr2:uid="{00000000-000D-0000-FFFF-FFFF00000000}"/>
  </bookViews>
  <sheets>
    <sheet name="Instructions" sheetId="18" r:id="rId1"/>
    <sheet name="Program Summary" sheetId="4" r:id="rId2"/>
    <sheet name="Enrolment" sheetId="6" r:id="rId3"/>
    <sheet name="TCH" sheetId="9" r:id="rId4"/>
    <sheet name="GECD" sheetId="14" r:id="rId5"/>
    <sheet name="Other" sheetId="11" r:id="rId6"/>
    <sheet name="Summary - Finance" sheetId="16" r:id="rId7"/>
    <sheet name="Summary - BOG" sheetId="17" r:id="rId8"/>
    <sheet name="Stake - Facilities" sheetId="21" r:id="rId9"/>
    <sheet name="Stake - IT" sheetId="22" r:id="rId10"/>
    <sheet name="Stake - Student Services" sheetId="23" r:id="rId11"/>
    <sheet name="Stake - Marketing" sheetId="24" r:id="rId12"/>
    <sheet name="Stake - Other" sheetId="25" r:id="rId13"/>
  </sheets>
  <definedNames>
    <definedName name="_edn1" localSheetId="2">Enrolment!#REF!</definedName>
    <definedName name="_edn1" localSheetId="4">GECD!#REF!</definedName>
    <definedName name="_edn1" localSheetId="5">Other!#REF!</definedName>
    <definedName name="_edn1" localSheetId="1">'Program Summary'!#REF!</definedName>
    <definedName name="_edn1" localSheetId="7">'Summary - BOG'!#REF!</definedName>
    <definedName name="_edn1" localSheetId="6">'Summary - Finance'!#REF!</definedName>
    <definedName name="_edn1" localSheetId="3">TCH!#REF!</definedName>
    <definedName name="_edn2" localSheetId="2">Enrolment!#REF!</definedName>
    <definedName name="_edn2" localSheetId="4">GECD!#REF!</definedName>
    <definedName name="_edn2" localSheetId="5">Other!#REF!</definedName>
    <definedName name="_edn2" localSheetId="1">'Program Summary'!#REF!</definedName>
    <definedName name="_edn2" localSheetId="7">'Summary - BOG'!#REF!</definedName>
    <definedName name="_edn2" localSheetId="6">'Summary - Finance'!#REF!</definedName>
    <definedName name="_edn2" localSheetId="3">TCH!#REF!</definedName>
    <definedName name="_edn3" localSheetId="2">Enrolment!#REF!</definedName>
    <definedName name="_edn3" localSheetId="4">GECD!#REF!</definedName>
    <definedName name="_edn3" localSheetId="5">Other!#REF!</definedName>
    <definedName name="_edn3" localSheetId="1">'Program Summary'!#REF!</definedName>
    <definedName name="_edn3" localSheetId="7">'Summary - BOG'!#REF!</definedName>
    <definedName name="_edn3" localSheetId="6">'Summary - Finance'!#REF!</definedName>
    <definedName name="_edn3" localSheetId="3">TCH!#REF!</definedName>
    <definedName name="_edn4" localSheetId="2">Enrolment!#REF!</definedName>
    <definedName name="_edn4" localSheetId="4">GECD!#REF!</definedName>
    <definedName name="_edn4" localSheetId="5">Other!#REF!</definedName>
    <definedName name="_edn4" localSheetId="1">'Program Summary'!#REF!</definedName>
    <definedName name="_edn4" localSheetId="7">'Summary - BOG'!#REF!</definedName>
    <definedName name="_edn4" localSheetId="6">'Summary - Finance'!#REF!</definedName>
    <definedName name="_edn4" localSheetId="3">TCH!#REF!</definedName>
    <definedName name="_edn5" localSheetId="2">Enrolment!#REF!</definedName>
    <definedName name="_edn5" localSheetId="4">GECD!#REF!</definedName>
    <definedName name="_edn5" localSheetId="5">Other!#REF!</definedName>
    <definedName name="_edn5" localSheetId="1">'Program Summary'!#REF!</definedName>
    <definedName name="_edn5" localSheetId="7">'Summary - BOG'!#REF!</definedName>
    <definedName name="_edn5" localSheetId="6">'Summary - Finance'!#REF!</definedName>
    <definedName name="_edn5" localSheetId="3">TCH!#REF!</definedName>
    <definedName name="_edn6" localSheetId="2">Enrolment!#REF!</definedName>
    <definedName name="_edn6" localSheetId="4">GECD!#REF!</definedName>
    <definedName name="_edn6" localSheetId="5">Other!#REF!</definedName>
    <definedName name="_edn6" localSheetId="1">'Program Summary'!#REF!</definedName>
    <definedName name="_edn6" localSheetId="7">'Summary - BOG'!#REF!</definedName>
    <definedName name="_edn6" localSheetId="6">'Summary - Finance'!#REF!</definedName>
    <definedName name="_edn6" localSheetId="3">TCH!#REF!</definedName>
    <definedName name="_edn7" localSheetId="2">Enrolment!#REF!</definedName>
    <definedName name="_edn7" localSheetId="4">GECD!#REF!</definedName>
    <definedName name="_edn7" localSheetId="5">Other!#REF!</definedName>
    <definedName name="_edn7" localSheetId="1">'Program Summary'!#REF!</definedName>
    <definedName name="_edn7" localSheetId="7">'Summary - BOG'!#REF!</definedName>
    <definedName name="_edn7" localSheetId="6">'Summary - Finance'!#REF!</definedName>
    <definedName name="_edn7" localSheetId="3">TCH!#REF!</definedName>
    <definedName name="_edn8" localSheetId="2">Enrolment!#REF!</definedName>
    <definedName name="_edn8" localSheetId="4">GECD!#REF!</definedName>
    <definedName name="_edn8" localSheetId="5">Other!#REF!</definedName>
    <definedName name="_edn8" localSheetId="1">'Program Summary'!#REF!</definedName>
    <definedName name="_edn8" localSheetId="7">'Summary - BOG'!#REF!</definedName>
    <definedName name="_edn8" localSheetId="6">'Summary - Finance'!#REF!</definedName>
    <definedName name="_edn8" localSheetId="3">TCH!#REF!</definedName>
    <definedName name="_ednref1" localSheetId="2">Enrolment!#REF!</definedName>
    <definedName name="_ednref1" localSheetId="4">GECD!#REF!</definedName>
    <definedName name="_ednref1" localSheetId="5">Other!#REF!</definedName>
    <definedName name="_ednref1" localSheetId="1">'Program Summary'!#REF!</definedName>
    <definedName name="_ednref1" localSheetId="7">'Summary - BOG'!#REF!</definedName>
    <definedName name="_ednref1" localSheetId="6">'Summary - Finance'!#REF!</definedName>
    <definedName name="_ednref1" localSheetId="3">TCH!#REF!</definedName>
    <definedName name="_ednref2" localSheetId="2">Enrolment!#REF!</definedName>
    <definedName name="_ednref2" localSheetId="4">GECD!#REF!</definedName>
    <definedName name="_ednref2" localSheetId="5">Other!#REF!</definedName>
    <definedName name="_ednref2" localSheetId="1">'Program Summary'!#REF!</definedName>
    <definedName name="_ednref2" localSheetId="7">'Summary - BOG'!#REF!</definedName>
    <definedName name="_ednref2" localSheetId="6">'Summary - Finance'!#REF!</definedName>
    <definedName name="_ednref2" localSheetId="3">TCH!#REF!</definedName>
    <definedName name="_ednref3" localSheetId="2">Enrolment!#REF!</definedName>
    <definedName name="_ednref3" localSheetId="4">GECD!#REF!</definedName>
    <definedName name="_ednref3" localSheetId="5">Other!#REF!</definedName>
    <definedName name="_ednref3" localSheetId="1">'Program Summary'!#REF!</definedName>
    <definedName name="_ednref3" localSheetId="7">'Summary - BOG'!#REF!</definedName>
    <definedName name="_ednref3" localSheetId="6">'Summary - Finance'!#REF!</definedName>
    <definedName name="_ednref3" localSheetId="3">TCH!#REF!</definedName>
    <definedName name="_ednref4" localSheetId="2">Enrolment!#REF!</definedName>
    <definedName name="_ednref4" localSheetId="4">GECD!#REF!</definedName>
    <definedName name="_ednref4" localSheetId="5">Other!#REF!</definedName>
    <definedName name="_ednref4" localSheetId="1">'Program Summary'!#REF!</definedName>
    <definedName name="_ednref4" localSheetId="7">'Summary - BOG'!#REF!</definedName>
    <definedName name="_ednref4" localSheetId="6">'Summary - Finance'!#REF!</definedName>
    <definedName name="_ednref4" localSheetId="3">TCH!#REF!</definedName>
    <definedName name="_ednref5" localSheetId="2">Enrolment!#REF!</definedName>
    <definedName name="_ednref5" localSheetId="4">GECD!#REF!</definedName>
    <definedName name="_ednref5" localSheetId="5">Other!#REF!</definedName>
    <definedName name="_ednref5" localSheetId="1">'Program Summary'!#REF!</definedName>
    <definedName name="_ednref5" localSheetId="7">'Summary - BOG'!#REF!</definedName>
    <definedName name="_ednref5" localSheetId="6">'Summary - Finance'!#REF!</definedName>
    <definedName name="_ednref5" localSheetId="3">TCH!#REF!</definedName>
    <definedName name="_ednref6" localSheetId="2">Enrolment!#REF!</definedName>
    <definedName name="_ednref6" localSheetId="4">GECD!#REF!</definedName>
    <definedName name="_ednref6" localSheetId="5">Other!#REF!</definedName>
    <definedName name="_ednref6" localSheetId="1">'Program Summary'!#REF!</definedName>
    <definedName name="_ednref6" localSheetId="7">'Summary - BOG'!#REF!</definedName>
    <definedName name="_ednref6" localSheetId="6">'Summary - Finance'!#REF!</definedName>
    <definedName name="_ednref6" localSheetId="3">TCH!#REF!</definedName>
    <definedName name="_ednref7" localSheetId="2">Enrolment!#REF!</definedName>
    <definedName name="_ednref7" localSheetId="4">GECD!#REF!</definedName>
    <definedName name="_ednref7" localSheetId="5">Other!#REF!</definedName>
    <definedName name="_ednref7" localSheetId="1">'Program Summary'!#REF!</definedName>
    <definedName name="_ednref7" localSheetId="7">'Summary - BOG'!#REF!</definedName>
    <definedName name="_ednref7" localSheetId="6">'Summary - Finance'!#REF!</definedName>
    <definedName name="_ednref7" localSheetId="3">TCH!#REF!</definedName>
    <definedName name="_ednref8" localSheetId="2">Enrolment!#REF!</definedName>
    <definedName name="_ednref8" localSheetId="4">GECD!#REF!</definedName>
    <definedName name="_ednref8" localSheetId="5">Other!#REF!</definedName>
    <definedName name="_ednref8" localSheetId="1">'Program Summary'!#REF!</definedName>
    <definedName name="_ednref8" localSheetId="7">'Summary - BOG'!#REF!</definedName>
    <definedName name="_ednref8" localSheetId="6">'Summary - Finance'!#REF!</definedName>
    <definedName name="_ednref8" localSheetId="3">TCH!#REF!</definedName>
    <definedName name="_xlnm.Print_Area" localSheetId="2">Enrolment!$A$1:$P$60</definedName>
    <definedName name="_xlnm.Print_Area" localSheetId="4">GECD!$A$1:$P$43</definedName>
    <definedName name="_xlnm.Print_Area" localSheetId="0">Instructions!$A$1:$J$72</definedName>
    <definedName name="_xlnm.Print_Area" localSheetId="5">Other!$A$1:$F$82</definedName>
    <definedName name="_xlnm.Print_Area" localSheetId="1">'Program Summary'!$A$1:$E$56</definedName>
    <definedName name="_xlnm.Print_Area" localSheetId="8">'Stake - Facilities'!$A$1:$G$28</definedName>
    <definedName name="_xlnm.Print_Area" localSheetId="9">'Stake - IT'!$A$1:$G$28</definedName>
    <definedName name="_xlnm.Print_Area" localSheetId="11">'Stake - Marketing'!$A$1:$G$28</definedName>
    <definedName name="_xlnm.Print_Area" localSheetId="12">'Stake - Other'!$A$1:$G$28</definedName>
    <definedName name="_xlnm.Print_Area" localSheetId="10">'Stake - Student Services'!$A$1:$G$30</definedName>
    <definedName name="_xlnm.Print_Area" localSheetId="7">'Summary - BOG'!$A$1:$F$35</definedName>
    <definedName name="_xlnm.Print_Area" localSheetId="6">'Summary - Finance'!$A$1:$F$96</definedName>
    <definedName name="_xlnm.Print_Area" localSheetId="3">TCH!$A$1:$P$114</definedName>
    <definedName name="Print_Area_MI" localSheetId="2">#REF!</definedName>
    <definedName name="Print_Area_MI" localSheetId="4">#REF!</definedName>
    <definedName name="Print_Area_MI" localSheetId="5">#REF!</definedName>
    <definedName name="Print_Area_MI" localSheetId="9">#REF!</definedName>
    <definedName name="Print_Area_MI" localSheetId="11">#REF!</definedName>
    <definedName name="Print_Area_MI" localSheetId="12">#REF!</definedName>
    <definedName name="Print_Area_MI" localSheetId="10">#REF!</definedName>
    <definedName name="Print_Area_MI" localSheetId="7">#REF!</definedName>
    <definedName name="Print_Area_MI" localSheetId="6">#REF!</definedName>
    <definedName name="Print_Area_MI" localSheetId="3">#REF!</definedName>
    <definedName name="Print_Area_MI">#REF!</definedName>
    <definedName name="_xlnm.Print_Titles" localSheetId="2">Enrolment!$1:$4</definedName>
    <definedName name="_xlnm.Print_Titles" localSheetId="4">GECD!$1:$4</definedName>
    <definedName name="_xlnm.Print_Titles" localSheetId="5">Other!$1:$4</definedName>
    <definedName name="_xlnm.Print_Titles" localSheetId="1">'Program Summary'!$1:$6</definedName>
    <definedName name="_xlnm.Print_Titles" localSheetId="7">'Summary - BOG'!$1:$4</definedName>
    <definedName name="_xlnm.Print_Titles" localSheetId="6">'Summary - Finance'!$1:$5</definedName>
    <definedName name="_xlnm.Print_Titles" localSheetId="3">TCH!$1:$4</definedName>
    <definedName name="Text13" localSheetId="2">Enrolment!#REF!</definedName>
    <definedName name="Text13" localSheetId="4">GECD!#REF!</definedName>
    <definedName name="Text13" localSheetId="5">Other!#REF!</definedName>
    <definedName name="Text13" localSheetId="1">'Program Summary'!#REF!</definedName>
    <definedName name="Text13" localSheetId="7">'Summary - BOG'!#REF!</definedName>
    <definedName name="Text13" localSheetId="6">'Summary - Finance'!#REF!</definedName>
    <definedName name="Text13" localSheetId="3">TCH!#REF!</definedName>
  </definedNames>
  <calcPr calcId="191029"/>
  <customWorkbookViews>
    <customWorkbookView name="Administrator - Personal View" guid="{0A86EF0B-24BB-4A22-8B1A-E00A21454094}" mergeInterval="0" personalView="1" maximized="1" xWindow="1" yWindow="1" windowWidth="1276" windowHeight="739"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4" i="16" l="1"/>
  <c r="D141" i="16"/>
  <c r="D140" i="16"/>
  <c r="D139" i="16"/>
  <c r="D138" i="16"/>
  <c r="D137" i="16"/>
  <c r="D136" i="16"/>
  <c r="B118" i="16" l="1"/>
  <c r="A78" i="16" l="1"/>
  <c r="A77" i="16"/>
  <c r="A76" i="16"/>
  <c r="A75" i="16"/>
  <c r="F72" i="11"/>
  <c r="F78" i="16" s="1"/>
  <c r="E72" i="11"/>
  <c r="E78" i="16" s="1"/>
  <c r="D72" i="11"/>
  <c r="D78" i="16" s="1"/>
  <c r="C72" i="11"/>
  <c r="C78" i="16" s="1"/>
  <c r="B72" i="11"/>
  <c r="B78" i="16" s="1"/>
  <c r="F71" i="11"/>
  <c r="F77" i="16" s="1"/>
  <c r="E71" i="11"/>
  <c r="E77" i="16" s="1"/>
  <c r="D71" i="11"/>
  <c r="D77" i="16" s="1"/>
  <c r="C71" i="11"/>
  <c r="C77" i="16" s="1"/>
  <c r="B71" i="11"/>
  <c r="B77" i="16" s="1"/>
  <c r="F69" i="11"/>
  <c r="F75" i="16" s="1"/>
  <c r="E69" i="11"/>
  <c r="E75" i="16" s="1"/>
  <c r="D69" i="11"/>
  <c r="D75" i="16" s="1"/>
  <c r="C69" i="11"/>
  <c r="C75" i="16" s="1"/>
  <c r="B69" i="11"/>
  <c r="B75" i="16" s="1"/>
  <c r="F68" i="11"/>
  <c r="E68" i="11"/>
  <c r="D68" i="11"/>
  <c r="C68" i="11"/>
  <c r="B68" i="11"/>
  <c r="F55" i="11"/>
  <c r="E55" i="11"/>
  <c r="D55" i="11"/>
  <c r="C55" i="11"/>
  <c r="B55" i="11"/>
  <c r="G20" i="25"/>
  <c r="F20" i="25"/>
  <c r="E20" i="25"/>
  <c r="D20" i="25"/>
  <c r="C20" i="25"/>
  <c r="D4" i="25"/>
  <c r="G20" i="24"/>
  <c r="F20" i="24"/>
  <c r="E20" i="24"/>
  <c r="D20" i="24"/>
  <c r="C20" i="24"/>
  <c r="D4" i="24"/>
  <c r="G20" i="23"/>
  <c r="F20" i="23"/>
  <c r="E20" i="23"/>
  <c r="D20" i="23"/>
  <c r="C20" i="23"/>
  <c r="D4" i="23"/>
  <c r="G20" i="22"/>
  <c r="F20" i="22"/>
  <c r="E20" i="22"/>
  <c r="D20" i="22"/>
  <c r="C20" i="22"/>
  <c r="D4" i="22"/>
  <c r="G20" i="21"/>
  <c r="F20" i="21"/>
  <c r="E20" i="21"/>
  <c r="D20" i="21"/>
  <c r="C20" i="21"/>
  <c r="D4" i="21"/>
  <c r="F24" i="11" l="1"/>
  <c r="E24" i="11"/>
  <c r="D24" i="11"/>
  <c r="C24" i="11"/>
  <c r="B24" i="11"/>
  <c r="F23" i="11"/>
  <c r="E23" i="11"/>
  <c r="D23" i="11"/>
  <c r="C23" i="11"/>
  <c r="B23" i="11"/>
  <c r="P104" i="9"/>
  <c r="P136" i="9" s="1"/>
  <c r="O104" i="9"/>
  <c r="N104" i="9"/>
  <c r="N136" i="9" s="1"/>
  <c r="M104" i="9"/>
  <c r="M136" i="9" s="1"/>
  <c r="L104" i="9"/>
  <c r="L136" i="9" s="1"/>
  <c r="K104" i="9"/>
  <c r="K136" i="9" s="1"/>
  <c r="J104" i="9"/>
  <c r="J136" i="9" s="1"/>
  <c r="I104" i="9"/>
  <c r="I136" i="9" s="1"/>
  <c r="H104" i="9"/>
  <c r="H136" i="9" s="1"/>
  <c r="G104" i="9"/>
  <c r="G136" i="9" s="1"/>
  <c r="F104" i="9"/>
  <c r="F136" i="9" s="1"/>
  <c r="E104" i="9"/>
  <c r="E136" i="9" s="1"/>
  <c r="D104" i="9"/>
  <c r="D136" i="9" s="1"/>
  <c r="C104" i="9"/>
  <c r="C136" i="9" s="1"/>
  <c r="B104" i="9"/>
  <c r="B136" i="9" s="1"/>
  <c r="P103" i="9"/>
  <c r="O103" i="9"/>
  <c r="O135" i="9" s="1"/>
  <c r="N103" i="9"/>
  <c r="M103" i="9"/>
  <c r="L103" i="9"/>
  <c r="L135" i="9" s="1"/>
  <c r="K103" i="9"/>
  <c r="K135" i="9" s="1"/>
  <c r="J103" i="9"/>
  <c r="I103" i="9"/>
  <c r="I105" i="9" s="1"/>
  <c r="H103" i="9"/>
  <c r="H105" i="9" s="1"/>
  <c r="G103" i="9"/>
  <c r="G135" i="9" s="1"/>
  <c r="F103" i="9"/>
  <c r="E103" i="9"/>
  <c r="D103" i="9"/>
  <c r="D135" i="9" s="1"/>
  <c r="C103" i="9"/>
  <c r="C135" i="9" s="1"/>
  <c r="B103" i="9"/>
  <c r="M105" i="9" l="1"/>
  <c r="B105" i="9"/>
  <c r="M135" i="9"/>
  <c r="M137" i="9" s="1"/>
  <c r="P105" i="9"/>
  <c r="J105" i="9"/>
  <c r="D137" i="9"/>
  <c r="L137" i="9"/>
  <c r="N105" i="9"/>
  <c r="I135" i="9"/>
  <c r="I137" i="9" s="1"/>
  <c r="E105" i="9"/>
  <c r="O105" i="9"/>
  <c r="F105" i="9"/>
  <c r="E135" i="9"/>
  <c r="E137" i="9" s="1"/>
  <c r="C137" i="9"/>
  <c r="G137" i="9"/>
  <c r="K137" i="9"/>
  <c r="G105" i="9"/>
  <c r="B135" i="9"/>
  <c r="B137" i="9" s="1"/>
  <c r="O136" i="9"/>
  <c r="O137" i="9" s="1"/>
  <c r="C105" i="9"/>
  <c r="K105" i="9"/>
  <c r="D105" i="9"/>
  <c r="L105" i="9"/>
  <c r="H135" i="9"/>
  <c r="H137" i="9" s="1"/>
  <c r="P135" i="9"/>
  <c r="P137" i="9" s="1"/>
  <c r="F135" i="9"/>
  <c r="F137" i="9" s="1"/>
  <c r="J135" i="9"/>
  <c r="J137" i="9" s="1"/>
  <c r="N135" i="9"/>
  <c r="N137" i="9" s="1"/>
  <c r="P37" i="14"/>
  <c r="O37" i="14"/>
  <c r="N37" i="14"/>
  <c r="M37" i="14"/>
  <c r="L37" i="14"/>
  <c r="K37" i="14"/>
  <c r="J37" i="14"/>
  <c r="I37" i="14"/>
  <c r="H37" i="14"/>
  <c r="G37" i="14"/>
  <c r="F37" i="14"/>
  <c r="E37" i="14"/>
  <c r="D37" i="14"/>
  <c r="C37" i="14"/>
  <c r="B37" i="14"/>
  <c r="P20" i="14"/>
  <c r="O20" i="14"/>
  <c r="N20" i="14"/>
  <c r="M20" i="14"/>
  <c r="L20" i="14"/>
  <c r="K20" i="14"/>
  <c r="J20" i="14"/>
  <c r="I20" i="14"/>
  <c r="H20" i="14"/>
  <c r="G20" i="14"/>
  <c r="F20" i="14"/>
  <c r="E20" i="14"/>
  <c r="D20" i="14"/>
  <c r="C20" i="14"/>
  <c r="B20" i="14"/>
  <c r="P67" i="9"/>
  <c r="P129" i="9" s="1"/>
  <c r="O67" i="9"/>
  <c r="O129" i="9" s="1"/>
  <c r="N67" i="9"/>
  <c r="N129" i="9" s="1"/>
  <c r="M67" i="9"/>
  <c r="M129" i="9" s="1"/>
  <c r="L67" i="9"/>
  <c r="L129" i="9" s="1"/>
  <c r="K67" i="9"/>
  <c r="K129" i="9" s="1"/>
  <c r="J67" i="9"/>
  <c r="J129" i="9" s="1"/>
  <c r="I67" i="9"/>
  <c r="I129" i="9" s="1"/>
  <c r="H67" i="9"/>
  <c r="H129" i="9" s="1"/>
  <c r="G67" i="9"/>
  <c r="G129" i="9" s="1"/>
  <c r="F67" i="9"/>
  <c r="F129" i="9" s="1"/>
  <c r="E67" i="9"/>
  <c r="E129" i="9" s="1"/>
  <c r="D67" i="9"/>
  <c r="D129" i="9" s="1"/>
  <c r="C67" i="9"/>
  <c r="C129" i="9" s="1"/>
  <c r="B67" i="9"/>
  <c r="B129" i="9" s="1"/>
  <c r="P66" i="9"/>
  <c r="P128" i="9" s="1"/>
  <c r="O66" i="9"/>
  <c r="O128" i="9" s="1"/>
  <c r="N66" i="9"/>
  <c r="N128" i="9" s="1"/>
  <c r="M66" i="9"/>
  <c r="M128" i="9" s="1"/>
  <c r="L66" i="9"/>
  <c r="L128" i="9" s="1"/>
  <c r="K66" i="9"/>
  <c r="K128" i="9" s="1"/>
  <c r="J66" i="9"/>
  <c r="J128" i="9" s="1"/>
  <c r="I66" i="9"/>
  <c r="I128" i="9" s="1"/>
  <c r="H66" i="9"/>
  <c r="H128" i="9" s="1"/>
  <c r="G66" i="9"/>
  <c r="G128" i="9" s="1"/>
  <c r="F66" i="9"/>
  <c r="F128" i="9" s="1"/>
  <c r="E66" i="9"/>
  <c r="E128" i="9" s="1"/>
  <c r="D66" i="9"/>
  <c r="D128" i="9" s="1"/>
  <c r="C66" i="9"/>
  <c r="C128" i="9" s="1"/>
  <c r="B66" i="9"/>
  <c r="B128" i="9" s="1"/>
  <c r="P29" i="9"/>
  <c r="O29" i="9"/>
  <c r="N29" i="9"/>
  <c r="M29" i="9"/>
  <c r="L29" i="9"/>
  <c r="K29" i="9"/>
  <c r="J29" i="9"/>
  <c r="I29" i="9"/>
  <c r="H29" i="9"/>
  <c r="G29" i="9"/>
  <c r="F29" i="9"/>
  <c r="E29" i="9"/>
  <c r="D29" i="9"/>
  <c r="C29" i="9"/>
  <c r="B29" i="9"/>
  <c r="P28" i="9"/>
  <c r="O28" i="9"/>
  <c r="N28" i="9"/>
  <c r="M28" i="9"/>
  <c r="L28" i="9"/>
  <c r="K28" i="9"/>
  <c r="J28" i="9"/>
  <c r="I28" i="9"/>
  <c r="H28" i="9"/>
  <c r="G28" i="9"/>
  <c r="F28" i="9"/>
  <c r="E28" i="9"/>
  <c r="D28" i="9"/>
  <c r="C28" i="9"/>
  <c r="B28" i="9"/>
  <c r="P37" i="6"/>
  <c r="O37" i="6"/>
  <c r="N37" i="6"/>
  <c r="M37" i="6"/>
  <c r="L37" i="6"/>
  <c r="K37" i="6"/>
  <c r="J37" i="6"/>
  <c r="I37" i="6"/>
  <c r="H37" i="6"/>
  <c r="G37" i="6"/>
  <c r="F37" i="6"/>
  <c r="E37" i="6"/>
  <c r="D37" i="6"/>
  <c r="C37" i="6"/>
  <c r="B37" i="6"/>
  <c r="P20" i="6"/>
  <c r="O20" i="6"/>
  <c r="N20" i="6"/>
  <c r="M20" i="6"/>
  <c r="L20" i="6"/>
  <c r="K20" i="6"/>
  <c r="J20" i="6"/>
  <c r="I20" i="6"/>
  <c r="H20" i="6"/>
  <c r="G20" i="6"/>
  <c r="F20" i="6"/>
  <c r="E20" i="6"/>
  <c r="D20" i="6"/>
  <c r="C20" i="6"/>
  <c r="B20" i="6"/>
  <c r="P58" i="6"/>
  <c r="P80" i="14" s="1"/>
  <c r="O58" i="6"/>
  <c r="O63" i="14" s="1"/>
  <c r="N58" i="6"/>
  <c r="N80" i="14" s="1"/>
  <c r="M58" i="6"/>
  <c r="M63" i="14" s="1"/>
  <c r="L58" i="6"/>
  <c r="L80" i="14" s="1"/>
  <c r="K58" i="6"/>
  <c r="K63" i="14" s="1"/>
  <c r="J58" i="6"/>
  <c r="J63" i="14" s="1"/>
  <c r="I58" i="6"/>
  <c r="I80" i="14" s="1"/>
  <c r="H58" i="6"/>
  <c r="H80" i="14" s="1"/>
  <c r="G58" i="6"/>
  <c r="G63" i="14" s="1"/>
  <c r="F58" i="6"/>
  <c r="F63" i="14" s="1"/>
  <c r="E58" i="6"/>
  <c r="E63" i="14" s="1"/>
  <c r="D58" i="6"/>
  <c r="D80" i="14" s="1"/>
  <c r="C58" i="6"/>
  <c r="C80" i="14" s="1"/>
  <c r="B58" i="6"/>
  <c r="B63" i="14" s="1"/>
  <c r="P57" i="6"/>
  <c r="P62" i="14" s="1"/>
  <c r="O57" i="6"/>
  <c r="O62" i="14" s="1"/>
  <c r="N57" i="6"/>
  <c r="N62" i="14" s="1"/>
  <c r="M57" i="6"/>
  <c r="M79" i="14" s="1"/>
  <c r="L57" i="6"/>
  <c r="L62" i="14" s="1"/>
  <c r="K57" i="6"/>
  <c r="K62" i="14" s="1"/>
  <c r="J57" i="6"/>
  <c r="J62" i="14" s="1"/>
  <c r="I57" i="6"/>
  <c r="I79" i="14" s="1"/>
  <c r="H57" i="6"/>
  <c r="H62" i="14" s="1"/>
  <c r="G57" i="6"/>
  <c r="G62" i="14" s="1"/>
  <c r="F57" i="6"/>
  <c r="F79" i="14" s="1"/>
  <c r="E57" i="6"/>
  <c r="E79" i="14" s="1"/>
  <c r="D57" i="6"/>
  <c r="D62" i="14" s="1"/>
  <c r="C57" i="6"/>
  <c r="C62" i="14" s="1"/>
  <c r="B57" i="6"/>
  <c r="B79" i="14" s="1"/>
  <c r="F58" i="11"/>
  <c r="E58" i="11"/>
  <c r="D58" i="11"/>
  <c r="C58" i="11"/>
  <c r="B58" i="11"/>
  <c r="I62" i="14" l="1"/>
  <c r="J80" i="14"/>
  <c r="O80" i="14"/>
  <c r="C63" i="14"/>
  <c r="I63" i="14"/>
  <c r="N63" i="14"/>
  <c r="J79" i="14"/>
  <c r="E80" i="14"/>
  <c r="C19" i="16"/>
  <c r="E34" i="16"/>
  <c r="B34" i="16"/>
  <c r="F34" i="16"/>
  <c r="B19" i="16"/>
  <c r="F19" i="16"/>
  <c r="B62" i="14"/>
  <c r="P79" i="14"/>
  <c r="F80" i="14"/>
  <c r="K80" i="14"/>
  <c r="E19" i="16"/>
  <c r="D34" i="16"/>
  <c r="E62" i="14"/>
  <c r="M62" i="14"/>
  <c r="B80" i="14"/>
  <c r="G80" i="14"/>
  <c r="M80" i="14"/>
  <c r="D19" i="16"/>
  <c r="C34" i="16"/>
  <c r="F62" i="14"/>
  <c r="C79" i="14"/>
  <c r="G79" i="14"/>
  <c r="K79" i="14"/>
  <c r="D79" i="14"/>
  <c r="H79" i="14"/>
  <c r="L79" i="14"/>
  <c r="D63" i="14"/>
  <c r="H63" i="14"/>
  <c r="L63" i="14"/>
  <c r="P63" i="14"/>
  <c r="O79" i="14"/>
  <c r="N79" i="14"/>
  <c r="F5" i="17" l="1"/>
  <c r="E5" i="17"/>
  <c r="D5" i="17"/>
  <c r="C5" i="17"/>
  <c r="F2" i="17"/>
  <c r="A3" i="17"/>
  <c r="A2" i="17"/>
  <c r="F1" i="17"/>
  <c r="B126" i="16" l="1"/>
  <c r="B23" i="14" l="1"/>
  <c r="F147" i="16" l="1"/>
  <c r="E147" i="16"/>
  <c r="D147" i="16"/>
  <c r="C147" i="16"/>
  <c r="B147" i="16"/>
  <c r="F70" i="16"/>
  <c r="E70" i="16"/>
  <c r="D70" i="16"/>
  <c r="C70" i="16"/>
  <c r="B70" i="16"/>
  <c r="F69" i="16"/>
  <c r="E69" i="16"/>
  <c r="D69" i="16"/>
  <c r="C69" i="16"/>
  <c r="B69" i="16"/>
  <c r="F68" i="16"/>
  <c r="E68" i="16"/>
  <c r="D68" i="16"/>
  <c r="C68" i="16"/>
  <c r="B68" i="16"/>
  <c r="A70" i="16"/>
  <c r="A69" i="16"/>
  <c r="A68" i="16"/>
  <c r="F74" i="16"/>
  <c r="E74" i="16"/>
  <c r="D74" i="16"/>
  <c r="C74" i="16"/>
  <c r="B74" i="16"/>
  <c r="A74" i="16"/>
  <c r="A73" i="16"/>
  <c r="F46" i="16"/>
  <c r="E46" i="16"/>
  <c r="D46" i="16"/>
  <c r="C46" i="16"/>
  <c r="B46" i="16"/>
  <c r="F47" i="16"/>
  <c r="E47" i="16"/>
  <c r="D47" i="16"/>
  <c r="C47" i="16"/>
  <c r="B47" i="16"/>
  <c r="A46" i="16"/>
  <c r="A47" i="16"/>
  <c r="F50" i="16"/>
  <c r="E50" i="16"/>
  <c r="D50" i="16"/>
  <c r="C50" i="16"/>
  <c r="B50" i="16"/>
  <c r="F49" i="16"/>
  <c r="E49" i="16"/>
  <c r="D49" i="16"/>
  <c r="C49" i="16"/>
  <c r="B49" i="16"/>
  <c r="F48" i="16"/>
  <c r="E48" i="16"/>
  <c r="D48" i="16"/>
  <c r="C48" i="16"/>
  <c r="B48" i="16"/>
  <c r="A50" i="16"/>
  <c r="A49" i="16"/>
  <c r="A48" i="16"/>
  <c r="F38" i="16"/>
  <c r="F41" i="16" s="1"/>
  <c r="E38" i="16"/>
  <c r="E41" i="16" s="1"/>
  <c r="D38" i="16"/>
  <c r="C38" i="16"/>
  <c r="C39" i="16" s="1"/>
  <c r="B38" i="16"/>
  <c r="B41" i="16" s="1"/>
  <c r="F30" i="16"/>
  <c r="F32" i="16" s="1"/>
  <c r="E30" i="16"/>
  <c r="D30" i="16"/>
  <c r="D31" i="16" s="1"/>
  <c r="C30" i="16"/>
  <c r="C33" i="16" s="1"/>
  <c r="B30" i="16"/>
  <c r="B32" i="16" s="1"/>
  <c r="B131" i="16"/>
  <c r="F5" i="16"/>
  <c r="E5" i="16"/>
  <c r="D5" i="16"/>
  <c r="C5" i="16"/>
  <c r="F2" i="16"/>
  <c r="A3" i="16"/>
  <c r="A2" i="16"/>
  <c r="F1" i="16"/>
  <c r="B40" i="16" l="1"/>
  <c r="C40" i="16"/>
  <c r="D32" i="16"/>
  <c r="C41" i="16"/>
  <c r="D33" i="16"/>
  <c r="F40" i="16"/>
  <c r="B33" i="16"/>
  <c r="C31" i="16"/>
  <c r="F33" i="16"/>
  <c r="B39" i="16"/>
  <c r="F39" i="16"/>
  <c r="E31" i="16"/>
  <c r="E33" i="16"/>
  <c r="E32" i="16"/>
  <c r="D40" i="16"/>
  <c r="D39" i="16"/>
  <c r="D41" i="16"/>
  <c r="E39" i="16"/>
  <c r="B71" i="16"/>
  <c r="B29" i="17" s="1"/>
  <c r="F71" i="16"/>
  <c r="F29" i="17" s="1"/>
  <c r="E71" i="16"/>
  <c r="E29" i="17" s="1"/>
  <c r="D71" i="16"/>
  <c r="D29" i="17" s="1"/>
  <c r="B31" i="16"/>
  <c r="C32" i="16"/>
  <c r="F31" i="16"/>
  <c r="E40" i="16"/>
  <c r="C71" i="16"/>
  <c r="C29" i="17" s="1"/>
  <c r="N6" i="14" l="1"/>
  <c r="N50" i="14" s="1"/>
  <c r="N67" i="14" s="1"/>
  <c r="K6" i="14"/>
  <c r="K50" i="14" s="1"/>
  <c r="K67" i="14" s="1"/>
  <c r="H6" i="14"/>
  <c r="H50" i="14" s="1"/>
  <c r="H67" i="14" s="1"/>
  <c r="E6" i="14"/>
  <c r="E50" i="14" s="1"/>
  <c r="E67" i="14" s="1"/>
  <c r="O2" i="14"/>
  <c r="B3" i="14"/>
  <c r="B6" i="14" s="1"/>
  <c r="B50" i="14" s="1"/>
  <c r="B67" i="14" s="1"/>
  <c r="B2" i="14"/>
  <c r="O1" i="14"/>
  <c r="F45" i="11"/>
  <c r="E45" i="11"/>
  <c r="D45" i="11"/>
  <c r="C45" i="11"/>
  <c r="B45" i="11"/>
  <c r="F29" i="11"/>
  <c r="E29" i="11"/>
  <c r="D29" i="11"/>
  <c r="C29" i="11"/>
  <c r="B29" i="11"/>
  <c r="F9" i="11"/>
  <c r="F11" i="16" s="1"/>
  <c r="E9" i="11"/>
  <c r="E11" i="16" s="1"/>
  <c r="D9" i="11"/>
  <c r="D11" i="16" s="1"/>
  <c r="C9" i="11"/>
  <c r="C11" i="16" s="1"/>
  <c r="B9" i="11"/>
  <c r="B11" i="16" s="1"/>
  <c r="F2" i="11"/>
  <c r="F1" i="11"/>
  <c r="A3" i="11"/>
  <c r="A2" i="11"/>
  <c r="E5" i="11"/>
  <c r="F5" i="11"/>
  <c r="D5" i="11"/>
  <c r="C5" i="11"/>
  <c r="P122" i="9"/>
  <c r="O122" i="9"/>
  <c r="N122" i="9"/>
  <c r="M122" i="9"/>
  <c r="L122" i="9"/>
  <c r="K122" i="9"/>
  <c r="J122" i="9"/>
  <c r="H122" i="9"/>
  <c r="G122" i="9"/>
  <c r="F122" i="9"/>
  <c r="E122" i="9"/>
  <c r="D122" i="9"/>
  <c r="C122" i="9"/>
  <c r="B122" i="9"/>
  <c r="P121" i="9"/>
  <c r="M121" i="9"/>
  <c r="L121" i="9"/>
  <c r="N6" i="9"/>
  <c r="K6" i="9"/>
  <c r="H6" i="9"/>
  <c r="E6" i="9"/>
  <c r="O2" i="9"/>
  <c r="B3" i="9"/>
  <c r="B6" i="9" s="1"/>
  <c r="B2" i="9"/>
  <c r="O1" i="9"/>
  <c r="C17" i="4"/>
  <c r="P55" i="6"/>
  <c r="O55" i="6"/>
  <c r="N55" i="6"/>
  <c r="M55" i="6"/>
  <c r="L55" i="6"/>
  <c r="K55" i="6"/>
  <c r="J55" i="6"/>
  <c r="I55" i="6"/>
  <c r="H55" i="6"/>
  <c r="G55" i="6"/>
  <c r="F55" i="6"/>
  <c r="E55" i="6"/>
  <c r="D55" i="6"/>
  <c r="C55" i="6"/>
  <c r="B55" i="6"/>
  <c r="P54" i="6"/>
  <c r="O54" i="6"/>
  <c r="N54" i="6"/>
  <c r="M54" i="6"/>
  <c r="L54" i="6"/>
  <c r="K54" i="6"/>
  <c r="J54" i="6"/>
  <c r="I54" i="6"/>
  <c r="H54" i="6"/>
  <c r="G54" i="6"/>
  <c r="F54" i="6"/>
  <c r="E54" i="6"/>
  <c r="D54" i="6"/>
  <c r="C54" i="6"/>
  <c r="B54" i="6"/>
  <c r="P52" i="6"/>
  <c r="O52" i="6"/>
  <c r="N52" i="6"/>
  <c r="M52" i="6"/>
  <c r="L52" i="6"/>
  <c r="K52" i="6"/>
  <c r="J52" i="6"/>
  <c r="I52" i="6"/>
  <c r="H52" i="6"/>
  <c r="G52" i="6"/>
  <c r="F52" i="6"/>
  <c r="E52" i="6"/>
  <c r="D52" i="6"/>
  <c r="C52" i="6"/>
  <c r="B52" i="6"/>
  <c r="P51" i="6"/>
  <c r="O51" i="6"/>
  <c r="N51" i="6"/>
  <c r="M51" i="6"/>
  <c r="L51" i="6"/>
  <c r="K51" i="6"/>
  <c r="J51" i="6"/>
  <c r="I51" i="6"/>
  <c r="H51" i="6"/>
  <c r="G51" i="6"/>
  <c r="F51" i="6"/>
  <c r="E51" i="6"/>
  <c r="D51" i="6"/>
  <c r="C51" i="6"/>
  <c r="B51" i="6"/>
  <c r="P49" i="6"/>
  <c r="O49" i="6"/>
  <c r="N49" i="6"/>
  <c r="M49" i="6"/>
  <c r="L49" i="6"/>
  <c r="K49" i="6"/>
  <c r="J49" i="6"/>
  <c r="I49" i="6"/>
  <c r="H49" i="6"/>
  <c r="G49" i="6"/>
  <c r="F49" i="6"/>
  <c r="E49" i="6"/>
  <c r="D49" i="6"/>
  <c r="C49" i="6"/>
  <c r="P48" i="6"/>
  <c r="O48" i="6"/>
  <c r="N48" i="6"/>
  <c r="M48" i="6"/>
  <c r="L48" i="6"/>
  <c r="K48" i="6"/>
  <c r="J48" i="6"/>
  <c r="I48" i="6"/>
  <c r="H48" i="6"/>
  <c r="G48" i="6"/>
  <c r="F48" i="6"/>
  <c r="E48" i="6"/>
  <c r="D48" i="6"/>
  <c r="C48" i="6"/>
  <c r="B49" i="6"/>
  <c r="B48" i="6"/>
  <c r="N23" i="6"/>
  <c r="K23" i="6"/>
  <c r="H23" i="6"/>
  <c r="E23" i="6"/>
  <c r="P67" i="6"/>
  <c r="O67" i="6"/>
  <c r="N67" i="6"/>
  <c r="M67" i="6"/>
  <c r="L67" i="6"/>
  <c r="K67" i="6"/>
  <c r="J67" i="6"/>
  <c r="I67" i="6"/>
  <c r="H67" i="6"/>
  <c r="G67" i="6"/>
  <c r="F67" i="6"/>
  <c r="E67" i="6"/>
  <c r="D67" i="6"/>
  <c r="C67" i="6"/>
  <c r="B67" i="6"/>
  <c r="I59" i="6" l="1"/>
  <c r="N133" i="9"/>
  <c r="N126" i="9"/>
  <c r="K126" i="9"/>
  <c r="K133" i="9"/>
  <c r="H126" i="9"/>
  <c r="H133" i="9"/>
  <c r="E133" i="9"/>
  <c r="E126" i="9"/>
  <c r="B133" i="9"/>
  <c r="B126" i="9"/>
  <c r="E119" i="9"/>
  <c r="E81" i="9"/>
  <c r="H119" i="9"/>
  <c r="H81" i="9"/>
  <c r="B119" i="9"/>
  <c r="B81" i="9"/>
  <c r="K44" i="9"/>
  <c r="K81" i="9"/>
  <c r="N44" i="9"/>
  <c r="N81" i="9"/>
  <c r="B59" i="6"/>
  <c r="M59" i="6"/>
  <c r="E59" i="6"/>
  <c r="N59" i="6"/>
  <c r="F59" i="6"/>
  <c r="J59" i="6"/>
  <c r="O59" i="6"/>
  <c r="C59" i="6"/>
  <c r="G59" i="6"/>
  <c r="K59" i="6"/>
  <c r="P59" i="6"/>
  <c r="D59" i="6"/>
  <c r="H59" i="6"/>
  <c r="L59" i="6"/>
  <c r="B54" i="14"/>
  <c r="B71" i="14"/>
  <c r="D71" i="14"/>
  <c r="D54" i="14"/>
  <c r="B74" i="14"/>
  <c r="B57" i="14"/>
  <c r="C76" i="14"/>
  <c r="C59" i="14"/>
  <c r="D77" i="14"/>
  <c r="D60" i="14"/>
  <c r="C70" i="14"/>
  <c r="C53" i="14"/>
  <c r="B56" i="14"/>
  <c r="B73" i="14"/>
  <c r="C57" i="14"/>
  <c r="C74" i="14"/>
  <c r="D59" i="14"/>
  <c r="D76" i="14"/>
  <c r="D53" i="14"/>
  <c r="D70" i="14"/>
  <c r="C56" i="14"/>
  <c r="C73" i="14"/>
  <c r="D57" i="14"/>
  <c r="D74" i="14"/>
  <c r="B60" i="14"/>
  <c r="B77" i="14"/>
  <c r="B70" i="14"/>
  <c r="B53" i="14"/>
  <c r="C71" i="14"/>
  <c r="C54" i="14"/>
  <c r="D73" i="14"/>
  <c r="D56" i="14"/>
  <c r="B76" i="14"/>
  <c r="B59" i="14"/>
  <c r="C77" i="14"/>
  <c r="C60" i="14"/>
  <c r="P70" i="14"/>
  <c r="P53" i="14"/>
  <c r="N71" i="14"/>
  <c r="N54" i="14"/>
  <c r="O73" i="14"/>
  <c r="O56" i="14"/>
  <c r="P74" i="14"/>
  <c r="P57" i="14"/>
  <c r="N77" i="14"/>
  <c r="N60" i="14"/>
  <c r="O71" i="14"/>
  <c r="O54" i="14"/>
  <c r="P73" i="14"/>
  <c r="P56" i="14"/>
  <c r="N76" i="14"/>
  <c r="N59" i="14"/>
  <c r="O77" i="14"/>
  <c r="O60" i="14"/>
  <c r="N70" i="14"/>
  <c r="N53" i="14"/>
  <c r="P71" i="14"/>
  <c r="P54" i="14"/>
  <c r="N74" i="14"/>
  <c r="N57" i="14"/>
  <c r="O76" i="14"/>
  <c r="O59" i="14"/>
  <c r="P77" i="14"/>
  <c r="P60" i="14"/>
  <c r="O70" i="14"/>
  <c r="O53" i="14"/>
  <c r="N73" i="14"/>
  <c r="N56" i="14"/>
  <c r="O74" i="14"/>
  <c r="O57" i="14"/>
  <c r="P76" i="14"/>
  <c r="P59" i="14"/>
  <c r="K70" i="14"/>
  <c r="K53" i="14"/>
  <c r="M54" i="14"/>
  <c r="M71" i="14"/>
  <c r="K57" i="14"/>
  <c r="K74" i="14"/>
  <c r="L76" i="14"/>
  <c r="L59" i="14"/>
  <c r="M60" i="14"/>
  <c r="M77" i="14"/>
  <c r="L70" i="14"/>
  <c r="L53" i="14"/>
  <c r="K56" i="14"/>
  <c r="K73" i="14"/>
  <c r="L74" i="14"/>
  <c r="L57" i="14"/>
  <c r="M59" i="14"/>
  <c r="M76" i="14"/>
  <c r="M53" i="14"/>
  <c r="M70" i="14"/>
  <c r="K71" i="14"/>
  <c r="K54" i="14"/>
  <c r="L56" i="14"/>
  <c r="L73" i="14"/>
  <c r="M74" i="14"/>
  <c r="M57" i="14"/>
  <c r="K77" i="14"/>
  <c r="K60" i="14"/>
  <c r="L54" i="14"/>
  <c r="L71" i="14"/>
  <c r="M73" i="14"/>
  <c r="M56" i="14"/>
  <c r="K76" i="14"/>
  <c r="K59" i="14"/>
  <c r="L60" i="14"/>
  <c r="L77" i="14"/>
  <c r="H70" i="14"/>
  <c r="H53" i="14"/>
  <c r="J71" i="14"/>
  <c r="J54" i="14"/>
  <c r="H74" i="14"/>
  <c r="H57" i="14"/>
  <c r="I76" i="14"/>
  <c r="I59" i="14"/>
  <c r="J77" i="14"/>
  <c r="J60" i="14"/>
  <c r="I70" i="14"/>
  <c r="I53" i="14"/>
  <c r="H73" i="14"/>
  <c r="H56" i="14"/>
  <c r="I74" i="14"/>
  <c r="I57" i="14"/>
  <c r="J76" i="14"/>
  <c r="J59" i="14"/>
  <c r="J70" i="14"/>
  <c r="J53" i="14"/>
  <c r="H71" i="14"/>
  <c r="H54" i="14"/>
  <c r="I73" i="14"/>
  <c r="I56" i="14"/>
  <c r="J74" i="14"/>
  <c r="J57" i="14"/>
  <c r="H77" i="14"/>
  <c r="H60" i="14"/>
  <c r="I71" i="14"/>
  <c r="I54" i="14"/>
  <c r="J73" i="14"/>
  <c r="J56" i="14"/>
  <c r="H76" i="14"/>
  <c r="H59" i="14"/>
  <c r="I77" i="14"/>
  <c r="I60" i="14"/>
  <c r="G53" i="14"/>
  <c r="G70" i="14"/>
  <c r="E54" i="14"/>
  <c r="E71" i="14"/>
  <c r="F56" i="14"/>
  <c r="F73" i="14"/>
  <c r="G57" i="14"/>
  <c r="G74" i="14"/>
  <c r="E60" i="14"/>
  <c r="E77" i="14"/>
  <c r="F71" i="14"/>
  <c r="F54" i="14"/>
  <c r="G73" i="14"/>
  <c r="G56" i="14"/>
  <c r="E76" i="14"/>
  <c r="E59" i="14"/>
  <c r="F77" i="14"/>
  <c r="F60" i="14"/>
  <c r="E70" i="14"/>
  <c r="E53" i="14"/>
  <c r="G71" i="14"/>
  <c r="G54" i="14"/>
  <c r="E74" i="14"/>
  <c r="E57" i="14"/>
  <c r="F76" i="14"/>
  <c r="F59" i="14"/>
  <c r="G77" i="14"/>
  <c r="G60" i="14"/>
  <c r="F70" i="14"/>
  <c r="F53" i="14"/>
  <c r="E56" i="14"/>
  <c r="E73" i="14"/>
  <c r="F57" i="14"/>
  <c r="F74" i="14"/>
  <c r="G59" i="14"/>
  <c r="G76" i="14"/>
  <c r="C26" i="16"/>
  <c r="C29" i="16" s="1"/>
  <c r="E36" i="16"/>
  <c r="H45" i="6"/>
  <c r="H62" i="6" s="1"/>
  <c r="H23" i="14"/>
  <c r="E9" i="16"/>
  <c r="E58" i="16" s="1"/>
  <c r="K45" i="6"/>
  <c r="K62" i="6" s="1"/>
  <c r="K23" i="14"/>
  <c r="N45" i="6"/>
  <c r="N62" i="6" s="1"/>
  <c r="N23" i="14"/>
  <c r="E45" i="6"/>
  <c r="E62" i="6" s="1"/>
  <c r="E23" i="14"/>
  <c r="D9" i="16"/>
  <c r="D58" i="16" s="1"/>
  <c r="B26" i="16"/>
  <c r="B27" i="16" s="1"/>
  <c r="F26" i="16"/>
  <c r="F29" i="16" s="1"/>
  <c r="D36" i="16"/>
  <c r="C9" i="16"/>
  <c r="C58" i="16" s="1"/>
  <c r="E26" i="16"/>
  <c r="B9" i="16"/>
  <c r="B58" i="16" s="1"/>
  <c r="F9" i="16"/>
  <c r="F58" i="16" s="1"/>
  <c r="I30" i="9"/>
  <c r="I31" i="9" s="1"/>
  <c r="G68" i="9"/>
  <c r="G69" i="9" s="1"/>
  <c r="B68" i="9"/>
  <c r="B69" i="9" s="1"/>
  <c r="K68" i="9"/>
  <c r="K69" i="9" s="1"/>
  <c r="D68" i="9"/>
  <c r="D69" i="9" s="1"/>
  <c r="H68" i="9"/>
  <c r="H69" i="9" s="1"/>
  <c r="L68" i="9"/>
  <c r="L69" i="9" s="1"/>
  <c r="P68" i="9"/>
  <c r="P69" i="9" s="1"/>
  <c r="C68" i="9"/>
  <c r="C69" i="9" s="1"/>
  <c r="J68" i="9"/>
  <c r="J69" i="9" s="1"/>
  <c r="G130" i="9"/>
  <c r="E68" i="9"/>
  <c r="E69" i="9" s="1"/>
  <c r="I68" i="9"/>
  <c r="I69" i="9" s="1"/>
  <c r="M68" i="9"/>
  <c r="M69" i="9" s="1"/>
  <c r="F68" i="9"/>
  <c r="F69" i="9" s="1"/>
  <c r="N68" i="9"/>
  <c r="N69" i="9" s="1"/>
  <c r="O68" i="9"/>
  <c r="O69" i="9" s="1"/>
  <c r="L123" i="9"/>
  <c r="P123" i="9"/>
  <c r="C130" i="9"/>
  <c r="B44" i="9"/>
  <c r="E44" i="9"/>
  <c r="H44" i="9"/>
  <c r="K119" i="9"/>
  <c r="N119" i="9"/>
  <c r="B130" i="9"/>
  <c r="F130" i="9"/>
  <c r="J130" i="9"/>
  <c r="N130" i="9"/>
  <c r="K130" i="9"/>
  <c r="O130" i="9"/>
  <c r="D130" i="9"/>
  <c r="L130" i="9"/>
  <c r="P130" i="9"/>
  <c r="I130" i="9"/>
  <c r="M130" i="9"/>
  <c r="M123" i="9"/>
  <c r="B30" i="9"/>
  <c r="B31" i="9" s="1"/>
  <c r="I122" i="9"/>
  <c r="D26" i="16" s="1"/>
  <c r="E30" i="9"/>
  <c r="E31" i="9" s="1"/>
  <c r="M30" i="9"/>
  <c r="M31" i="9" s="1"/>
  <c r="B121" i="9"/>
  <c r="C30" i="9"/>
  <c r="C31" i="9" s="1"/>
  <c r="G30" i="9"/>
  <c r="G31" i="9" s="1"/>
  <c r="K30" i="9"/>
  <c r="K31" i="9" s="1"/>
  <c r="O30" i="9"/>
  <c r="O31" i="9" s="1"/>
  <c r="H30" i="9"/>
  <c r="H31" i="9" s="1"/>
  <c r="P30" i="9"/>
  <c r="P31" i="9" s="1"/>
  <c r="D30" i="9"/>
  <c r="D31" i="9" s="1"/>
  <c r="L30" i="9"/>
  <c r="L31" i="9" s="1"/>
  <c r="E121" i="9"/>
  <c r="F30" i="9"/>
  <c r="F31" i="9" s="1"/>
  <c r="J30" i="9"/>
  <c r="J31" i="9" s="1"/>
  <c r="N30" i="9"/>
  <c r="N31" i="9" s="1"/>
  <c r="I121" i="9"/>
  <c r="F121" i="9"/>
  <c r="F123" i="9" s="1"/>
  <c r="J121" i="9"/>
  <c r="J123" i="9" s="1"/>
  <c r="N121" i="9"/>
  <c r="C121" i="9"/>
  <c r="C123" i="9" s="1"/>
  <c r="G121" i="9"/>
  <c r="G123" i="9" s="1"/>
  <c r="K121" i="9"/>
  <c r="O121" i="9"/>
  <c r="O123" i="9" s="1"/>
  <c r="D121" i="9"/>
  <c r="D123" i="9" s="1"/>
  <c r="H121" i="9"/>
  <c r="B65" i="6"/>
  <c r="O2" i="6"/>
  <c r="B3" i="6"/>
  <c r="B6" i="6" s="1"/>
  <c r="B2" i="6"/>
  <c r="O1" i="6"/>
  <c r="C22" i="23" l="1"/>
  <c r="B70" i="11" s="1"/>
  <c r="B76" i="16" s="1"/>
  <c r="E22" i="23"/>
  <c r="D70" i="11" s="1"/>
  <c r="D76" i="16" s="1"/>
  <c r="D22" i="23"/>
  <c r="C70" i="11" s="1"/>
  <c r="C76" i="16" s="1"/>
  <c r="F22" i="23"/>
  <c r="E70" i="11" s="1"/>
  <c r="E76" i="16" s="1"/>
  <c r="G22" i="23"/>
  <c r="F70" i="11" s="1"/>
  <c r="F76" i="16" s="1"/>
  <c r="F64" i="14"/>
  <c r="G81" i="14"/>
  <c r="I123" i="9"/>
  <c r="H64" i="14"/>
  <c r="K64" i="14"/>
  <c r="O64" i="14"/>
  <c r="F81" i="14"/>
  <c r="G64" i="14"/>
  <c r="H81" i="14"/>
  <c r="K81" i="14"/>
  <c r="O81" i="14"/>
  <c r="E64" i="14"/>
  <c r="J64" i="14"/>
  <c r="I64" i="14"/>
  <c r="M81" i="14"/>
  <c r="L64" i="14"/>
  <c r="P64" i="14"/>
  <c r="N64" i="14"/>
  <c r="B64" i="14"/>
  <c r="D81" i="14"/>
  <c r="C64" i="14"/>
  <c r="E81" i="14"/>
  <c r="J81" i="14"/>
  <c r="I81" i="14"/>
  <c r="M64" i="14"/>
  <c r="L81" i="14"/>
  <c r="P81" i="14"/>
  <c r="N81" i="14"/>
  <c r="B81" i="14"/>
  <c r="D64" i="14"/>
  <c r="C81" i="14"/>
  <c r="B7" i="17"/>
  <c r="C27" i="16"/>
  <c r="E37" i="16"/>
  <c r="E35" i="16"/>
  <c r="C28" i="16"/>
  <c r="F68" i="6"/>
  <c r="C8" i="17"/>
  <c r="P68" i="6"/>
  <c r="F9" i="17"/>
  <c r="C68" i="6"/>
  <c r="B8" i="17"/>
  <c r="B5" i="16"/>
  <c r="B5" i="17"/>
  <c r="M68" i="6"/>
  <c r="E9" i="17"/>
  <c r="H68" i="6"/>
  <c r="D7" i="17"/>
  <c r="D146" i="16"/>
  <c r="D52" i="16" s="1"/>
  <c r="L68" i="6"/>
  <c r="E8" i="17"/>
  <c r="N68" i="6"/>
  <c r="F7" i="17"/>
  <c r="F146" i="16"/>
  <c r="F52" i="16" s="1"/>
  <c r="I68" i="6"/>
  <c r="D8" i="17"/>
  <c r="D68" i="6"/>
  <c r="B9" i="17"/>
  <c r="J68" i="6"/>
  <c r="D9" i="17"/>
  <c r="E68" i="6"/>
  <c r="C7" i="17"/>
  <c r="C146" i="16"/>
  <c r="C52" i="16" s="1"/>
  <c r="K68" i="6"/>
  <c r="E7" i="17"/>
  <c r="E146" i="16"/>
  <c r="E52" i="16" s="1"/>
  <c r="O68" i="6"/>
  <c r="F8" i="17"/>
  <c r="G68" i="6"/>
  <c r="C9" i="17"/>
  <c r="B68" i="6"/>
  <c r="B146" i="16"/>
  <c r="B28" i="16"/>
  <c r="B29" i="16"/>
  <c r="F27" i="16"/>
  <c r="D37" i="16"/>
  <c r="D35" i="16"/>
  <c r="F28" i="16"/>
  <c r="E29" i="16"/>
  <c r="E28" i="16"/>
  <c r="E27" i="16"/>
  <c r="F37" i="16"/>
  <c r="F36" i="16"/>
  <c r="F35" i="16"/>
  <c r="B37" i="16"/>
  <c r="B36" i="16"/>
  <c r="B35" i="16"/>
  <c r="D29" i="16"/>
  <c r="D28" i="16"/>
  <c r="D27" i="16"/>
  <c r="C37" i="16"/>
  <c r="C36" i="16"/>
  <c r="C35" i="16"/>
  <c r="K123" i="9"/>
  <c r="E15" i="16"/>
  <c r="H123" i="9"/>
  <c r="D15" i="16"/>
  <c r="E123" i="9"/>
  <c r="C15" i="16"/>
  <c r="N123" i="9"/>
  <c r="F15" i="16"/>
  <c r="B123" i="9"/>
  <c r="B15" i="16"/>
  <c r="E130" i="9"/>
  <c r="H130" i="9"/>
  <c r="B23" i="6"/>
  <c r="B45" i="6" s="1"/>
  <c r="B62" i="6" s="1"/>
  <c r="B5" i="11"/>
  <c r="B66" i="6"/>
  <c r="C66" i="6"/>
  <c r="C65" i="6"/>
  <c r="G66" i="6"/>
  <c r="G65" i="6"/>
  <c r="K66" i="6"/>
  <c r="K65" i="6"/>
  <c r="O66" i="6"/>
  <c r="O65" i="6"/>
  <c r="D66" i="6"/>
  <c r="D65" i="6"/>
  <c r="H66" i="6"/>
  <c r="H65" i="6"/>
  <c r="L66" i="6"/>
  <c r="L65" i="6"/>
  <c r="P66" i="6"/>
  <c r="P65" i="6"/>
  <c r="E65" i="6"/>
  <c r="E66" i="6"/>
  <c r="I65" i="6"/>
  <c r="I66" i="6"/>
  <c r="M65" i="6"/>
  <c r="M66" i="6"/>
  <c r="F66" i="6"/>
  <c r="F65" i="6"/>
  <c r="J66" i="6"/>
  <c r="J65" i="6"/>
  <c r="N66" i="6"/>
  <c r="N65" i="6"/>
  <c r="B48" i="4"/>
  <c r="F7" i="16" l="1"/>
  <c r="F13" i="17" s="1"/>
  <c r="F8" i="16"/>
  <c r="F14" i="17" s="1"/>
  <c r="B7" i="16"/>
  <c r="B13" i="17" s="1"/>
  <c r="C73" i="11"/>
  <c r="B73" i="11"/>
  <c r="B79" i="16"/>
  <c r="B30" i="17" s="1"/>
  <c r="D73" i="11"/>
  <c r="D79" i="16"/>
  <c r="D30" i="17" s="1"/>
  <c r="E73" i="11"/>
  <c r="F73" i="11"/>
  <c r="B121" i="16"/>
  <c r="B122" i="16" s="1"/>
  <c r="B56" i="16" s="1"/>
  <c r="B113" i="16"/>
  <c r="B114" i="16" s="1"/>
  <c r="B55" i="16" s="1"/>
  <c r="B52" i="16"/>
  <c r="C113" i="16"/>
  <c r="C114" i="16" s="1"/>
  <c r="C55" i="16" s="1"/>
  <c r="F113" i="16"/>
  <c r="F114" i="16" s="1"/>
  <c r="F55" i="16" s="1"/>
  <c r="F121" i="16"/>
  <c r="F122" i="16" s="1"/>
  <c r="F56" i="16" s="1"/>
  <c r="F10" i="16"/>
  <c r="F45" i="16" s="1"/>
  <c r="F51" i="16" s="1"/>
  <c r="E121" i="16"/>
  <c r="E122" i="16" s="1"/>
  <c r="E56" i="16" s="1"/>
  <c r="E113" i="16"/>
  <c r="E114" i="16" s="1"/>
  <c r="E55" i="16" s="1"/>
  <c r="D121" i="16"/>
  <c r="D122" i="16" s="1"/>
  <c r="D56" i="16" s="1"/>
  <c r="D113" i="16"/>
  <c r="D114" i="16" s="1"/>
  <c r="D55" i="16" s="1"/>
  <c r="C10" i="16"/>
  <c r="C45" i="16" s="1"/>
  <c r="C51" i="16" s="1"/>
  <c r="C121" i="16"/>
  <c r="C122" i="16" s="1"/>
  <c r="C56" i="16" s="1"/>
  <c r="B10" i="17"/>
  <c r="B10" i="16"/>
  <c r="B45" i="16" s="1"/>
  <c r="B51" i="16" s="1"/>
  <c r="E10" i="16"/>
  <c r="E15" i="17" s="1"/>
  <c r="D10" i="17"/>
  <c r="D10" i="16"/>
  <c r="D15" i="17" s="1"/>
  <c r="E148" i="16"/>
  <c r="E150" i="16" s="1"/>
  <c r="E57" i="16" s="1"/>
  <c r="C79" i="16"/>
  <c r="C30" i="17" s="1"/>
  <c r="F79" i="16"/>
  <c r="F30" i="17" s="1"/>
  <c r="D148" i="16"/>
  <c r="D150" i="16" s="1"/>
  <c r="D57" i="16" s="1"/>
  <c r="E79" i="16"/>
  <c r="E30" i="17" s="1"/>
  <c r="C148" i="16"/>
  <c r="C150" i="16" s="1"/>
  <c r="C57" i="16" s="1"/>
  <c r="F148" i="16"/>
  <c r="F150" i="16" s="1"/>
  <c r="F57" i="16" s="1"/>
  <c r="E10" i="17"/>
  <c r="C10" i="17"/>
  <c r="F10" i="17"/>
  <c r="B148" i="16"/>
  <c r="B150" i="16" s="1"/>
  <c r="B57" i="16" s="1"/>
  <c r="F42" i="16"/>
  <c r="B42" i="16"/>
  <c r="D42" i="16"/>
  <c r="C42" i="16"/>
  <c r="E42" i="16"/>
  <c r="D22" i="16"/>
  <c r="D21" i="16"/>
  <c r="D20" i="16"/>
  <c r="B18" i="16"/>
  <c r="B17" i="16"/>
  <c r="B16" i="16"/>
  <c r="C17" i="16"/>
  <c r="C16" i="16"/>
  <c r="C18" i="16"/>
  <c r="D16" i="16"/>
  <c r="D18" i="16"/>
  <c r="D17" i="16"/>
  <c r="C21" i="16"/>
  <c r="C20" i="16"/>
  <c r="C22" i="16"/>
  <c r="F18" i="16"/>
  <c r="F17" i="16"/>
  <c r="F16" i="16"/>
  <c r="B22" i="16"/>
  <c r="B21" i="16"/>
  <c r="B20" i="16"/>
  <c r="E18" i="16"/>
  <c r="E17" i="16"/>
  <c r="E16" i="16"/>
  <c r="E21" i="16"/>
  <c r="E20" i="16"/>
  <c r="E22" i="16"/>
  <c r="F20" i="16"/>
  <c r="F22" i="16"/>
  <c r="F21" i="16"/>
  <c r="D7" i="16"/>
  <c r="B69" i="6"/>
  <c r="B8" i="16"/>
  <c r="B14" i="17" s="1"/>
  <c r="D8" i="16"/>
  <c r="D14" i="17" s="1"/>
  <c r="C8" i="16"/>
  <c r="C14" i="17" s="1"/>
  <c r="E7" i="16"/>
  <c r="C7" i="16"/>
  <c r="E8" i="16"/>
  <c r="E14" i="17" s="1"/>
  <c r="L69" i="6"/>
  <c r="D69" i="6"/>
  <c r="K69" i="6"/>
  <c r="C69" i="6"/>
  <c r="J69" i="6"/>
  <c r="I69" i="6"/>
  <c r="N69" i="6"/>
  <c r="F69" i="6"/>
  <c r="M69" i="6"/>
  <c r="E69" i="6"/>
  <c r="P69" i="6"/>
  <c r="H69" i="6"/>
  <c r="O69" i="6"/>
  <c r="G69" i="6"/>
  <c r="F12" i="16" l="1"/>
  <c r="D45" i="16"/>
  <c r="D51" i="16" s="1"/>
  <c r="D20" i="17" s="1"/>
  <c r="F15" i="17"/>
  <c r="F16" i="17" s="1"/>
  <c r="E45" i="16"/>
  <c r="E51" i="16" s="1"/>
  <c r="E20" i="17" s="1"/>
  <c r="C15" i="17"/>
  <c r="F23" i="16"/>
  <c r="F19" i="17" s="1"/>
  <c r="D13" i="17"/>
  <c r="D16" i="17" s="1"/>
  <c r="D12" i="16"/>
  <c r="C13" i="17"/>
  <c r="C12" i="16"/>
  <c r="E13" i="17"/>
  <c r="E16" i="17" s="1"/>
  <c r="E12" i="16"/>
  <c r="B12" i="16"/>
  <c r="B60" i="16"/>
  <c r="B21" i="17" s="1"/>
  <c r="B15" i="17"/>
  <c r="B16" i="17" s="1"/>
  <c r="C20" i="17"/>
  <c r="F20" i="17"/>
  <c r="C60" i="16"/>
  <c r="C21" i="17" s="1"/>
  <c r="B20" i="17"/>
  <c r="F60" i="16"/>
  <c r="F21" i="17" s="1"/>
  <c r="D60" i="16"/>
  <c r="D21" i="17" s="1"/>
  <c r="E60" i="16"/>
  <c r="E21" i="17" s="1"/>
  <c r="C23" i="16"/>
  <c r="E23" i="16"/>
  <c r="D23" i="16"/>
  <c r="B23" i="16"/>
  <c r="C16" i="17" l="1"/>
  <c r="F62" i="16"/>
  <c r="F64" i="16" s="1"/>
  <c r="F65" i="16" s="1"/>
  <c r="F22" i="17"/>
  <c r="F24" i="17" s="1"/>
  <c r="F25" i="17" s="1"/>
  <c r="E62" i="16"/>
  <c r="E64" i="16" s="1"/>
  <c r="E65" i="16" s="1"/>
  <c r="E19" i="17"/>
  <c r="E22" i="17" s="1"/>
  <c r="E24" i="17" s="1"/>
  <c r="E25" i="17" s="1"/>
  <c r="B62" i="16"/>
  <c r="B64" i="16" s="1"/>
  <c r="B19" i="17"/>
  <c r="B22" i="17" s="1"/>
  <c r="B24" i="17" s="1"/>
  <c r="B27" i="17" s="1"/>
  <c r="C62" i="16"/>
  <c r="C64" i="16" s="1"/>
  <c r="C65" i="16" s="1"/>
  <c r="C19" i="17"/>
  <c r="C22" i="17" s="1"/>
  <c r="D62" i="16"/>
  <c r="D64" i="16" s="1"/>
  <c r="D65" i="16" s="1"/>
  <c r="D19" i="17"/>
  <c r="D22" i="17" s="1"/>
  <c r="D24" i="17" s="1"/>
  <c r="D25" i="17" s="1"/>
  <c r="C24" i="17" l="1"/>
  <c r="C25" i="17" s="1"/>
  <c r="B65" i="16"/>
  <c r="B25" i="17"/>
  <c r="C27" i="17" l="1"/>
  <c r="E27" i="17"/>
  <c r="D27" i="17"/>
  <c r="F27"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Chester Romanek</author>
  </authors>
  <commentList>
    <comment ref="C142" authorId="0" shapeId="0" xr:uid="{33482BBA-6539-40BF-B784-28093FC66675}">
      <text>
        <r>
          <rPr>
            <b/>
            <sz val="9"/>
            <color indexed="81"/>
            <rFont val="Tahoma"/>
            <family val="2"/>
          </rPr>
          <t>Chester Romanek:</t>
        </r>
        <r>
          <rPr>
            <sz val="9"/>
            <color indexed="81"/>
            <rFont val="Tahoma"/>
            <family val="2"/>
          </rPr>
          <t xml:space="preserve">
49,834, but costs should have been charged to appropriate deptid</t>
        </r>
      </text>
    </comment>
  </commentList>
</comments>
</file>

<file path=xl/sharedStrings.xml><?xml version="1.0" encoding="utf-8"?>
<sst xmlns="http://schemas.openxmlformats.org/spreadsheetml/2006/main" count="801" uniqueCount="280">
  <si>
    <t>S</t>
  </si>
  <si>
    <t>F</t>
  </si>
  <si>
    <t>W</t>
  </si>
  <si>
    <t>Year 1</t>
  </si>
  <si>
    <t>Year 2</t>
  </si>
  <si>
    <t>Total Revenue</t>
  </si>
  <si>
    <t>Revenue</t>
  </si>
  <si>
    <t>Expenses</t>
  </si>
  <si>
    <t>Total Expense</t>
  </si>
  <si>
    <t>Year 3</t>
  </si>
  <si>
    <t>Campus Launch</t>
  </si>
  <si>
    <t>Program Name</t>
  </si>
  <si>
    <t>Version Date</t>
  </si>
  <si>
    <t>Yes</t>
  </si>
  <si>
    <t>No</t>
  </si>
  <si>
    <t>Contribution %</t>
  </si>
  <si>
    <t>Tuition</t>
  </si>
  <si>
    <t>Grant</t>
  </si>
  <si>
    <t>Lab Fees</t>
  </si>
  <si>
    <t>What are the number of semesters in the program?</t>
  </si>
  <si>
    <t>The approximate program weight per semester is:</t>
  </si>
  <si>
    <t>Program Development Costs, excluding on-line</t>
  </si>
  <si>
    <t>Program Development Costs, on-line</t>
  </si>
  <si>
    <t>International</t>
  </si>
  <si>
    <t>PT Faculty</t>
  </si>
  <si>
    <t>What are the fees per semester?</t>
  </si>
  <si>
    <t>FT Faculty (standard is $310/hr)</t>
  </si>
  <si>
    <t>Annual</t>
  </si>
  <si>
    <t>1 Time</t>
  </si>
  <si>
    <t>Other</t>
  </si>
  <si>
    <t>Rate</t>
  </si>
  <si>
    <t>Hire New?</t>
  </si>
  <si>
    <t>n/a</t>
  </si>
  <si>
    <t># New Required</t>
  </si>
  <si>
    <t>DOMESTIC ENROLMENT</t>
  </si>
  <si>
    <t>Domestic Tuition</t>
  </si>
  <si>
    <t>International Tuition</t>
  </si>
  <si>
    <t>Version Date:</t>
  </si>
  <si>
    <t>Location:</t>
  </si>
  <si>
    <t>Fiscal Year of Planned Program Launch</t>
  </si>
  <si>
    <t>Domestic</t>
  </si>
  <si>
    <t>Intake 1</t>
  </si>
  <si>
    <t>Intake 2</t>
  </si>
  <si>
    <t>Program Costing Enrolment Forecast</t>
  </si>
  <si>
    <t>Program Costing Summary</t>
  </si>
  <si>
    <t>Program Name:</t>
  </si>
  <si>
    <t>Launch Date</t>
  </si>
  <si>
    <t>Staffing - Please also attach a loading sheet</t>
  </si>
  <si>
    <t>INTERNATIONAL ENROLMENT</t>
  </si>
  <si>
    <t>GRAND TOTAL ENROLMENT</t>
  </si>
  <si>
    <t>Ttl Domestic</t>
  </si>
  <si>
    <t>Ttl International</t>
  </si>
  <si>
    <t>Grand Total</t>
  </si>
  <si>
    <t>Domestic Grant</t>
  </si>
  <si>
    <t>Intake 1 - FT Faculty</t>
  </si>
  <si>
    <t>Intake 1 - PT Faculty</t>
  </si>
  <si>
    <t>Intake 2 - FT Faculty</t>
  </si>
  <si>
    <t>Intake 2 - PT Faculty</t>
  </si>
  <si>
    <t>Ttl TCH Faculty</t>
  </si>
  <si>
    <t>Ttl TCH FT Faculty</t>
  </si>
  <si>
    <t>Ttl TCH PT Faculty</t>
  </si>
  <si>
    <t>FT Faculty</t>
  </si>
  <si>
    <t>FACULTY COST (excl Benefits)</t>
  </si>
  <si>
    <t>Ttl Faculty Cost</t>
  </si>
  <si>
    <t>Ttl TCH Tech</t>
  </si>
  <si>
    <t>Ttl Tech Cost</t>
  </si>
  <si>
    <t>PT Support</t>
  </si>
  <si>
    <t>Non Salary Direct</t>
  </si>
  <si>
    <t>Instructional</t>
  </si>
  <si>
    <t>Other Non Salary 1</t>
  </si>
  <si>
    <t>Other Non Salary 2</t>
  </si>
  <si>
    <t>Other Non Salary 3</t>
  </si>
  <si>
    <t>Allocations</t>
  </si>
  <si>
    <t>Intl Commissions</t>
  </si>
  <si>
    <t>Gen Ed Comms</t>
  </si>
  <si>
    <t>Clinics</t>
  </si>
  <si>
    <t>College Degree</t>
  </si>
  <si>
    <t>Central Unallocated</t>
  </si>
  <si>
    <t>Other Revenues</t>
  </si>
  <si>
    <t>Total Other Salary Costs, excl Benefits</t>
  </si>
  <si>
    <t>Total Non Salary Direct</t>
  </si>
  <si>
    <t>Total Allocations</t>
  </si>
  <si>
    <t>Other Revenue 1</t>
  </si>
  <si>
    <t>Other Revenue 2</t>
  </si>
  <si>
    <t>Total Other Revenues</t>
  </si>
  <si>
    <t>Total Non Salary Direct - Other Deptids</t>
  </si>
  <si>
    <t>Program Costing Other Revenue and Expense Forecast</t>
  </si>
  <si>
    <t>Program Costing Gen Ed Comms Degrees Forecast</t>
  </si>
  <si>
    <t>International Commissions</t>
  </si>
  <si>
    <t>International Commission %</t>
  </si>
  <si>
    <t>Will Use</t>
  </si>
  <si>
    <t>Revenues</t>
  </si>
  <si>
    <t>Incidental Fees</t>
  </si>
  <si>
    <t>Total Revenues</t>
  </si>
  <si>
    <t>FT Salaries and Benefits</t>
  </si>
  <si>
    <t>Faculty</t>
  </si>
  <si>
    <t>Faculty CPP EI EHT</t>
  </si>
  <si>
    <t>Faculty CAAT</t>
  </si>
  <si>
    <t>Account for Budget</t>
  </si>
  <si>
    <t>Account Note</t>
  </si>
  <si>
    <t>populated from Hyperion</t>
  </si>
  <si>
    <t>populated from Labour Planning</t>
  </si>
  <si>
    <t>Support</t>
  </si>
  <si>
    <t>FT Support</t>
  </si>
  <si>
    <t>Support CPP EI EHT</t>
  </si>
  <si>
    <t>Support CAAT</t>
  </si>
  <si>
    <t>PT Salaries and Benefits</t>
  </si>
  <si>
    <t>Faculty Teaching</t>
  </si>
  <si>
    <t>Faculty Teaching CPP EI EHT</t>
  </si>
  <si>
    <t>Faculty Teaching CAAT</t>
  </si>
  <si>
    <t>Faculty Pgm Dev</t>
  </si>
  <si>
    <t>Faculty Pgm Dev CPP EI EHT</t>
  </si>
  <si>
    <t>Faculty Pgm Dev CAAT</t>
  </si>
  <si>
    <t>Support Tech</t>
  </si>
  <si>
    <t>Support Tech CPP EI EHT</t>
  </si>
  <si>
    <t>Support Tech CAAT</t>
  </si>
  <si>
    <t>Support Other</t>
  </si>
  <si>
    <t>Support Other CPP EI EHT</t>
  </si>
  <si>
    <t>Support Other CAAT</t>
  </si>
  <si>
    <t>Total FT Salaries and Benefits</t>
  </si>
  <si>
    <t>Total PT Salaries Benefits</t>
  </si>
  <si>
    <t>Incidental Fee Expense</t>
  </si>
  <si>
    <t>Specialized Equipment - Non Capital</t>
  </si>
  <si>
    <t>Marketing</t>
  </si>
  <si>
    <t>Contribution</t>
  </si>
  <si>
    <t>Program Costing Summary - Finance</t>
  </si>
  <si>
    <t>Capital</t>
  </si>
  <si>
    <t>Other Capital 1</t>
  </si>
  <si>
    <t>Other Capital 2</t>
  </si>
  <si>
    <t>Amounts for Base Calcs</t>
  </si>
  <si>
    <t>LRC Amt per FTE</t>
  </si>
  <si>
    <t>Total Capital</t>
  </si>
  <si>
    <t>CPP EI EHT</t>
  </si>
  <si>
    <t>CAAT</t>
  </si>
  <si>
    <t>&lt;&lt;&lt;TBD at a later time - could add another tab if clinic part of costing</t>
  </si>
  <si>
    <t>Ext Benefits</t>
  </si>
  <si>
    <t>Faculty Ext Benefits</t>
  </si>
  <si>
    <t>Support Ext Benefits</t>
  </si>
  <si>
    <t>Faculty Teaching Ext Benefits</t>
  </si>
  <si>
    <t>Faculty Pgm Dev Ext Benefits</t>
  </si>
  <si>
    <t>Support Tech Ext Benefits</t>
  </si>
  <si>
    <t>Support Other Ext Benefits</t>
  </si>
  <si>
    <t>PT Faculty (assume Partial Load)</t>
  </si>
  <si>
    <t>Automotive and Business</t>
  </si>
  <si>
    <t>Hospitality</t>
  </si>
  <si>
    <t>Engineering Technology</t>
  </si>
  <si>
    <t>Computer Studies and Design Arts</t>
  </si>
  <si>
    <t>Human Services</t>
  </si>
  <si>
    <t>Liberal Arts</t>
  </si>
  <si>
    <t>Indigenous</t>
  </si>
  <si>
    <t>Health Sciences</t>
  </si>
  <si>
    <t>Owen Sound</t>
  </si>
  <si>
    <t>Estimated Central Unallocated Costs</t>
  </si>
  <si>
    <t>New Program FTE Enrolment by Year</t>
  </si>
  <si>
    <t>Intake 1 - Gen Ed</t>
  </si>
  <si>
    <t>Intake 2 - Gen Ed</t>
  </si>
  <si>
    <t>Ttl Courses</t>
  </si>
  <si>
    <t>Number of GEN ED COMMS COURSES</t>
  </si>
  <si>
    <t>Allocations - Central Unallocated</t>
  </si>
  <si>
    <t>Allocations - Gen Ed Comms</t>
  </si>
  <si>
    <t>Courses * Students</t>
  </si>
  <si>
    <t>Allocations - College Degrees</t>
  </si>
  <si>
    <t>Total Courses * Students</t>
  </si>
  <si>
    <t>Total Estimated Cost</t>
  </si>
  <si>
    <t>Cost per Courses*Students</t>
  </si>
  <si>
    <t>populated using allocation methodology at time of budget year overall planning</t>
  </si>
  <si>
    <t>TBD</t>
  </si>
  <si>
    <t>Program Costing Summary - Board of Governors</t>
  </si>
  <si>
    <t>Enrolment</t>
  </si>
  <si>
    <t>Summer</t>
  </si>
  <si>
    <t>Fall</t>
  </si>
  <si>
    <t>Winter</t>
  </si>
  <si>
    <t>Total</t>
  </si>
  <si>
    <t>Salary and Benefits</t>
  </si>
  <si>
    <t>Non Salary</t>
  </si>
  <si>
    <t>Allocated Expenses</t>
  </si>
  <si>
    <t>Cumulative Contribution</t>
  </si>
  <si>
    <t>Capital Costs</t>
  </si>
  <si>
    <t>Other Direct Costs to be incurred by other Depts</t>
  </si>
  <si>
    <t>% Taught by FT Faculty</t>
  </si>
  <si>
    <t>FINANCE ONLY - GEN ED COMMS COURSES * STUDENTS</t>
  </si>
  <si>
    <t>FINANCE ONLY - COLLEGE DEGREE COURSES * STUDENTS</t>
  </si>
  <si>
    <t>Intake 1 - Degree</t>
  </si>
  <si>
    <t>Intake 2 - Degree</t>
  </si>
  <si>
    <t>Ttl Crs * Stu</t>
  </si>
  <si>
    <t>Program Costing TCH Forecast - excl TCH from Gen Ed Comms and College Degree Depts</t>
  </si>
  <si>
    <t>FACULTY TCH - excl TCH from Gen Ed Comms and College Degree Depts</t>
  </si>
  <si>
    <t>Other Info Used in Calcs Above</t>
  </si>
  <si>
    <t>Non Salary (excl Incidental) Cost per Student</t>
  </si>
  <si>
    <t>Year 4</t>
  </si>
  <si>
    <t>FINANCE ONLY</t>
  </si>
  <si>
    <t>FINANCE ONLY - TOTAL REVENUE</t>
  </si>
  <si>
    <t>Tuition, Lab Fees, and Grant Revenue</t>
  </si>
  <si>
    <t>Academic Area</t>
  </si>
  <si>
    <t>Academic Area Enrolment</t>
  </si>
  <si>
    <t>% of Academic Area Enrolment</t>
  </si>
  <si>
    <t>What is the maximum section size?</t>
  </si>
  <si>
    <r>
      <t xml:space="preserve">Are there </t>
    </r>
    <r>
      <rPr>
        <b/>
        <u/>
        <sz val="11"/>
        <rFont val="Calibri"/>
        <family val="2"/>
        <scheme val="minor"/>
      </rPr>
      <t>new</t>
    </r>
    <r>
      <rPr>
        <sz val="11"/>
        <rFont val="Calibri"/>
        <family val="2"/>
        <scheme val="minor"/>
      </rPr>
      <t xml:space="preserve"> coordinator hours associated with the program?</t>
    </r>
  </si>
  <si>
    <t>Progression</t>
  </si>
  <si>
    <t>Please insert comments below of the progression of your program</t>
  </si>
  <si>
    <t>FT Technician</t>
  </si>
  <si>
    <t>PT Technician</t>
  </si>
  <si>
    <t>FT Technologist</t>
  </si>
  <si>
    <t>PT Technologist</t>
  </si>
  <si>
    <t>Fiscal Year</t>
  </si>
  <si>
    <t>Number of COLLEGE DEGREE BREADTH COURSES</t>
  </si>
  <si>
    <t>TECHNICIAN TCH</t>
  </si>
  <si>
    <t>TECHNOLOGIST TCH</t>
  </si>
  <si>
    <t>Intake 1 - FT Tnologist</t>
  </si>
  <si>
    <t>Intake 1 - PT Tnologist</t>
  </si>
  <si>
    <t>Intake 2 - FT Tnologist</t>
  </si>
  <si>
    <t>Intake 2 - PT Tnologist</t>
  </si>
  <si>
    <t>Ttl TCH FT Technician</t>
  </si>
  <si>
    <t>Ttl TCH PT Technician</t>
  </si>
  <si>
    <t>Ttl TCH FT Tnologist</t>
  </si>
  <si>
    <t>Ttl TCH PT Tnologist</t>
  </si>
  <si>
    <t>Intake 1 - FT Tnician</t>
  </si>
  <si>
    <t>Intake 1 - PT Tnician</t>
  </si>
  <si>
    <t>Intake 2 - FT Tnician</t>
  </si>
  <si>
    <t>Intake 2 - PT Tnician</t>
  </si>
  <si>
    <t>TECHNICIAN COST (excl Benefits)</t>
  </si>
  <si>
    <t>TECHNOLOGIST COST (excl Benefits)</t>
  </si>
  <si>
    <t>Pgm Development:  On-Line</t>
  </si>
  <si>
    <t>Pgm Development:  Excluding On-Line</t>
  </si>
  <si>
    <t>Program Development Costs - $5K / download</t>
  </si>
  <si>
    <t>Other New Salary Costs, Excl Benefits</t>
  </si>
  <si>
    <t>New FT Support</t>
  </si>
  <si>
    <t>New PT Support</t>
  </si>
  <si>
    <t>Program Development Number of Downloads</t>
  </si>
  <si>
    <t>Data Validation</t>
  </si>
  <si>
    <t>Rates (excluding Benefits) and Other</t>
  </si>
  <si>
    <t>http://www.tcu.gov.on.ca/pepg/audiences/colleges/</t>
  </si>
  <si>
    <t>Date:</t>
  </si>
  <si>
    <t>Signature:</t>
  </si>
  <si>
    <t>Dean/Associate Dean (Print):</t>
  </si>
  <si>
    <t>Cost Year 5</t>
  </si>
  <si>
    <t>Cost Year 4</t>
  </si>
  <si>
    <t>Cost Year 3</t>
  </si>
  <si>
    <t>Cost Year 2</t>
  </si>
  <si>
    <t>Cost Year 1</t>
  </si>
  <si>
    <t>Item(s)</t>
  </si>
  <si>
    <t>Program:</t>
  </si>
  <si>
    <t>Stakeholder Group:</t>
  </si>
  <si>
    <t>Stakeholder Consultation and Approval</t>
  </si>
  <si>
    <t>New Program</t>
  </si>
  <si>
    <t>Program Change / Renewal</t>
  </si>
  <si>
    <t>Type of Consultation (choose from drop-down)</t>
  </si>
  <si>
    <t>Non Capital</t>
  </si>
  <si>
    <t>Information Technology</t>
  </si>
  <si>
    <t>Student and Learning Services</t>
  </si>
  <si>
    <t>Stakeholder Capital Costs</t>
  </si>
  <si>
    <t>Student Services</t>
  </si>
  <si>
    <t>Non Salary Charges to be incurred by Other Stakeholders</t>
  </si>
  <si>
    <t>Preliminary Review by Financial Planning</t>
  </si>
  <si>
    <t>Name (Print):</t>
  </si>
  <si>
    <t>Final Review by Financial Planning</t>
  </si>
  <si>
    <t>LRC Amount $60/FTE</t>
  </si>
  <si>
    <t>10.8% prior year</t>
  </si>
  <si>
    <t>11.0% used previously</t>
  </si>
  <si>
    <t>What is the weight per the MTCU code?</t>
  </si>
  <si>
    <t>What is the funding units per the MTCU code?</t>
  </si>
  <si>
    <t>Grant per Weighted Funding Unit (WFU) (approx)*</t>
  </si>
  <si>
    <t>*NOTE:  Due to Corridor Funding, launching a program may have to be offset by suspension of another program.</t>
  </si>
  <si>
    <t>Facilities Management</t>
  </si>
  <si>
    <t>Benefits % based on 21/22 plan</t>
  </si>
  <si>
    <t>Gen Ed Costs (deptid 100108) 20/21 - Barrie</t>
  </si>
  <si>
    <t>255 prior template</t>
  </si>
  <si>
    <t>462 prior template</t>
  </si>
  <si>
    <t>College Degree Costs (deptid 100128) 20/21 - Barrie</t>
  </si>
  <si>
    <t>Allocations - International - 19/20</t>
  </si>
  <si>
    <t>commission is based on sem 1 / 2 tuition but for simplicity will use overall tuition</t>
  </si>
  <si>
    <t>did not use 20/21 due to anamoly re: covid intake - too low in 20/21 and too high in 21/22</t>
  </si>
  <si>
    <t>19/20 Enrolment</t>
  </si>
  <si>
    <t>19/20 Central Unallocated Costs</t>
  </si>
  <si>
    <t>Cost / Student</t>
  </si>
  <si>
    <t>FYI Cost / Student in Prior Template</t>
  </si>
  <si>
    <t>&lt;&lt;&lt;used 19/20 due to 20/21 anamoly.  student #s and costs used from final allocation file for 19/20.  "Enrol Alloc" tab - column F for enrolment and column O for total allocation</t>
  </si>
  <si>
    <t>populated from TCH process</t>
  </si>
  <si>
    <t>Template Version Date 08/25/25</t>
  </si>
  <si>
    <t>College's Target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</si>
</sst>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
    <numFmt numFmtId="165" formatCode="_(* #,##0_);_(* \(#,##0\);_(* &quot;-&quot;??_);_(@_)"/>
    <numFmt numFmtId="166" formatCode="General_)"/>
    <numFmt numFmtId="167" formatCode="_(* #,##0.0000_);_(* \(#,##0.0000\);_(* &quot;-&quot;??_);_(@_)"/>
  </numFmts>
  <fonts count="23"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1"/>
      <name val="Calibri"/>
      <family val="2"/>
      <scheme val="minor"/>
    </font>
    <font>
      <b/>
      <sz val="11"/>
      <name val="Calibri"/>
      <family val="2"/>
      <scheme val="minor"/>
    </font>
    <font>
      <b/>
      <u/>
      <sz val="11"/>
      <name val="Calibri"/>
      <family val="2"/>
      <scheme val="minor"/>
    </font>
    <font>
      <sz val="8"/>
      <name val="Helv"/>
    </font>
    <font>
      <sz val="10"/>
      <name val="Arial"/>
      <family val="2"/>
    </font>
    <font>
      <sz val="11"/>
      <color rgb="FFFF0000"/>
      <name val="Calibri"/>
      <family val="2"/>
      <scheme val="minor"/>
    </font>
    <font>
      <b/>
      <u/>
      <sz val="11"/>
      <color rgb="FF000000"/>
      <name val="Calibri"/>
      <family val="2"/>
      <scheme val="minor"/>
    </font>
    <font>
      <b/>
      <sz val="14"/>
      <name val="Calibri"/>
      <family val="2"/>
      <scheme val="minor"/>
    </font>
    <font>
      <b/>
      <i/>
      <sz val="11"/>
      <name val="Calibri"/>
      <family val="2"/>
      <scheme val="minor"/>
    </font>
    <font>
      <i/>
      <sz val="11"/>
      <name val="Calibri"/>
      <family val="2"/>
      <scheme val="minor"/>
    </font>
    <font>
      <u/>
      <sz val="10"/>
      <color theme="10"/>
      <name val="Arial"/>
      <family val="2"/>
    </font>
    <font>
      <b/>
      <u/>
      <sz val="10"/>
      <color rgb="FF084ADC"/>
      <name val="Arial"/>
      <family val="2"/>
    </font>
    <font>
      <b/>
      <sz val="11"/>
      <color theme="1"/>
      <name val="Calibri"/>
      <family val="2"/>
      <scheme val="minor"/>
    </font>
    <font>
      <b/>
      <sz val="24"/>
      <color theme="1"/>
      <name val="Calibri"/>
      <family val="2"/>
      <scheme val="minor"/>
    </font>
    <font>
      <b/>
      <sz val="14"/>
      <color theme="1"/>
      <name val="Calibri"/>
      <family val="2"/>
      <scheme val="minor"/>
    </font>
    <font>
      <sz val="11"/>
      <color theme="0"/>
      <name val="Calibri"/>
      <family val="2"/>
      <scheme val="minor"/>
    </font>
    <font>
      <sz val="9"/>
      <color indexed="81"/>
      <name val="Tahoma"/>
      <family val="2"/>
    </font>
    <font>
      <b/>
      <sz val="9"/>
      <color indexed="81"/>
      <name val="Tahoma"/>
      <family val="2"/>
    </font>
  </fonts>
  <fills count="5">
    <fill>
      <patternFill patternType="none"/>
    </fill>
    <fill>
      <patternFill patternType="gray125"/>
    </fill>
    <fill>
      <patternFill patternType="solid">
        <fgColor rgb="FFFEF5B2"/>
        <bgColor indexed="64"/>
      </patternFill>
    </fill>
    <fill>
      <patternFill patternType="solid">
        <fgColor theme="0"/>
        <bgColor indexed="64"/>
      </patternFill>
    </fill>
    <fill>
      <patternFill patternType="solid">
        <fgColor theme="0" tint="-0.34998626667073579"/>
        <bgColor indexed="64"/>
      </patternFill>
    </fill>
  </fills>
  <borders count="3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9" fontId="3" fillId="0" borderId="0" applyFont="0" applyFill="0" applyBorder="0" applyAlignment="0" applyProtection="0"/>
    <xf numFmtId="43" fontId="4" fillId="0" borderId="0" applyFont="0" applyFill="0" applyBorder="0" applyAlignment="0" applyProtection="0"/>
    <xf numFmtId="166" fontId="8" fillId="0" borderId="0"/>
    <xf numFmtId="0" fontId="3" fillId="0" borderId="0"/>
    <xf numFmtId="44" fontId="9" fillId="0" borderId="0" applyFont="0" applyFill="0" applyBorder="0" applyAlignment="0" applyProtection="0"/>
    <xf numFmtId="0" fontId="15" fillId="0" borderId="0" applyNumberFormat="0" applyFill="0" applyBorder="0" applyAlignment="0" applyProtection="0"/>
    <xf numFmtId="0" fontId="2" fillId="0" borderId="0"/>
  </cellStyleXfs>
  <cellXfs count="177">
    <xf numFmtId="0" fontId="0" fillId="0" borderId="0" xfId="0"/>
    <xf numFmtId="0" fontId="5" fillId="0" borderId="0" xfId="0" applyFont="1"/>
    <xf numFmtId="0" fontId="6" fillId="0" borderId="0" xfId="0" applyFont="1"/>
    <xf numFmtId="0" fontId="5" fillId="0" borderId="0" xfId="0" applyFont="1" applyAlignment="1">
      <alignment horizontal="center"/>
    </xf>
    <xf numFmtId="0" fontId="5" fillId="0" borderId="0" xfId="0" applyFont="1" applyAlignment="1">
      <alignment wrapText="1"/>
    </xf>
    <xf numFmtId="0" fontId="6" fillId="0" borderId="0" xfId="0" applyFont="1" applyAlignment="1">
      <alignment wrapText="1"/>
    </xf>
    <xf numFmtId="165" fontId="5" fillId="2" borderId="0" xfId="2" applyNumberFormat="1" applyFont="1" applyFill="1" applyAlignment="1" applyProtection="1">
      <alignment horizontal="center"/>
      <protection locked="0"/>
    </xf>
    <xf numFmtId="0" fontId="5" fillId="2" borderId="0" xfId="0" applyFont="1" applyFill="1" applyAlignment="1" applyProtection="1">
      <alignment horizontal="center"/>
      <protection locked="0"/>
    </xf>
    <xf numFmtId="43" fontId="5" fillId="2" borderId="0" xfId="2" applyFont="1" applyFill="1" applyAlignment="1" applyProtection="1">
      <alignment horizontal="center"/>
      <protection locked="0"/>
    </xf>
    <xf numFmtId="165" fontId="5" fillId="0" borderId="0" xfId="2" applyNumberFormat="1" applyFont="1" applyFill="1" applyAlignment="1" applyProtection="1">
      <alignment horizontal="center"/>
    </xf>
    <xf numFmtId="0" fontId="6" fillId="0" borderId="0" xfId="0" applyFont="1" applyAlignment="1">
      <alignment horizontal="center"/>
    </xf>
    <xf numFmtId="0" fontId="6" fillId="0" borderId="0" xfId="0" applyFont="1" applyAlignment="1">
      <alignment horizontal="center" wrapText="1"/>
    </xf>
    <xf numFmtId="44" fontId="5" fillId="0" borderId="0" xfId="5" applyFont="1" applyFill="1" applyAlignment="1" applyProtection="1">
      <alignment horizontal="center"/>
    </xf>
    <xf numFmtId="44" fontId="5" fillId="2" borderId="0" xfId="5" applyFont="1" applyFill="1" applyAlignment="1" applyProtection="1">
      <alignment horizontal="center"/>
      <protection locked="0"/>
    </xf>
    <xf numFmtId="37" fontId="5" fillId="0" borderId="0" xfId="0" applyNumberFormat="1" applyFont="1"/>
    <xf numFmtId="37" fontId="6" fillId="0" borderId="0" xfId="0" applyNumberFormat="1" applyFont="1" applyAlignment="1">
      <alignment horizontal="right"/>
    </xf>
    <xf numFmtId="165" fontId="5" fillId="2" borderId="0" xfId="2" applyNumberFormat="1" applyFont="1" applyFill="1" applyProtection="1">
      <protection locked="0"/>
    </xf>
    <xf numFmtId="165" fontId="5" fillId="2" borderId="1" xfId="2" applyNumberFormat="1" applyFont="1" applyFill="1" applyBorder="1" applyProtection="1">
      <protection locked="0"/>
    </xf>
    <xf numFmtId="165" fontId="5" fillId="0" borderId="0" xfId="2" applyNumberFormat="1" applyFont="1"/>
    <xf numFmtId="0" fontId="12" fillId="0" borderId="0" xfId="0" applyFont="1"/>
    <xf numFmtId="37" fontId="6" fillId="0" borderId="0" xfId="0" quotePrefix="1" applyNumberFormat="1" applyFont="1" applyAlignment="1">
      <alignment horizontal="center"/>
    </xf>
    <xf numFmtId="165" fontId="5" fillId="0" borderId="0" xfId="2" applyNumberFormat="1" applyFont="1" applyBorder="1"/>
    <xf numFmtId="165" fontId="6" fillId="0" borderId="0" xfId="2" applyNumberFormat="1" applyFont="1" applyBorder="1"/>
    <xf numFmtId="165" fontId="6" fillId="0" borderId="0" xfId="2" applyNumberFormat="1" applyFont="1" applyBorder="1" applyAlignment="1">
      <alignment horizontal="center"/>
    </xf>
    <xf numFmtId="37" fontId="6" fillId="0" borderId="0" xfId="0" quotePrefix="1" applyNumberFormat="1" applyFont="1"/>
    <xf numFmtId="37" fontId="6" fillId="0" borderId="0" xfId="0" quotePrefix="1" applyNumberFormat="1" applyFont="1" applyAlignment="1">
      <alignment horizontal="center" wrapText="1"/>
    </xf>
    <xf numFmtId="14" fontId="5" fillId="0" borderId="0" xfId="0" applyNumberFormat="1" applyFont="1" applyAlignment="1">
      <alignment horizontal="left"/>
    </xf>
    <xf numFmtId="0" fontId="6" fillId="0" borderId="0" xfId="0" applyFont="1" applyAlignment="1">
      <alignment horizontal="left"/>
    </xf>
    <xf numFmtId="37" fontId="7" fillId="0" borderId="0" xfId="0" quotePrefix="1" applyNumberFormat="1" applyFont="1"/>
    <xf numFmtId="165" fontId="6" fillId="0" borderId="0" xfId="2" quotePrefix="1" applyNumberFormat="1" applyFont="1" applyFill="1" applyAlignment="1" applyProtection="1"/>
    <xf numFmtId="165" fontId="5" fillId="2" borderId="2" xfId="2" applyNumberFormat="1" applyFont="1" applyFill="1" applyBorder="1" applyProtection="1">
      <protection locked="0"/>
    </xf>
    <xf numFmtId="0" fontId="5" fillId="0" borderId="2" xfId="0" applyFont="1" applyBorder="1"/>
    <xf numFmtId="165" fontId="6" fillId="0" borderId="2" xfId="2" applyNumberFormat="1" applyFont="1" applyBorder="1"/>
    <xf numFmtId="0" fontId="7" fillId="0" borderId="0" xfId="0" applyFont="1"/>
    <xf numFmtId="164" fontId="5" fillId="0" borderId="0" xfId="1" applyNumberFormat="1" applyFont="1"/>
    <xf numFmtId="165" fontId="5" fillId="0" borderId="0" xfId="2" quotePrefix="1" applyNumberFormat="1" applyFont="1" applyFill="1" applyAlignment="1" applyProtection="1">
      <alignment horizontal="center"/>
    </xf>
    <xf numFmtId="165" fontId="5" fillId="0" borderId="2" xfId="2" quotePrefix="1" applyNumberFormat="1" applyFont="1" applyFill="1" applyBorder="1" applyAlignment="1" applyProtection="1">
      <alignment horizontal="center"/>
    </xf>
    <xf numFmtId="37" fontId="5" fillId="0" borderId="0" xfId="0" quotePrefix="1" applyNumberFormat="1" applyFont="1"/>
    <xf numFmtId="165" fontId="6" fillId="0" borderId="0" xfId="2" quotePrefix="1" applyNumberFormat="1" applyFont="1" applyFill="1" applyAlignment="1" applyProtection="1">
      <alignment horizontal="center"/>
    </xf>
    <xf numFmtId="165" fontId="5" fillId="0" borderId="2" xfId="2" applyNumberFormat="1" applyFont="1" applyBorder="1"/>
    <xf numFmtId="37" fontId="5" fillId="0" borderId="2" xfId="0" quotePrefix="1" applyNumberFormat="1" applyFont="1" applyBorder="1"/>
    <xf numFmtId="9" fontId="6" fillId="0" borderId="0" xfId="1" applyFont="1" applyBorder="1"/>
    <xf numFmtId="165" fontId="5" fillId="0" borderId="0" xfId="2" applyNumberFormat="1" applyFont="1" applyAlignment="1">
      <alignment wrapText="1"/>
    </xf>
    <xf numFmtId="165" fontId="5" fillId="0" borderId="0" xfId="2" applyNumberFormat="1" applyFont="1" applyFill="1" applyBorder="1"/>
    <xf numFmtId="0" fontId="5" fillId="0" borderId="0" xfId="0" applyFont="1" applyAlignment="1">
      <alignment horizontal="left"/>
    </xf>
    <xf numFmtId="165" fontId="6" fillId="0" borderId="2" xfId="2" applyNumberFormat="1" applyFont="1" applyFill="1" applyBorder="1"/>
    <xf numFmtId="9" fontId="5" fillId="0" borderId="0" xfId="1" applyFont="1" applyAlignment="1">
      <alignment wrapText="1"/>
    </xf>
    <xf numFmtId="10" fontId="5" fillId="0" borderId="0" xfId="1" applyNumberFormat="1" applyFont="1" applyAlignment="1">
      <alignment wrapText="1"/>
    </xf>
    <xf numFmtId="10" fontId="5" fillId="0" borderId="0" xfId="1" applyNumberFormat="1" applyFont="1" applyAlignment="1"/>
    <xf numFmtId="164" fontId="5" fillId="0" borderId="12" xfId="1" applyNumberFormat="1" applyFont="1" applyBorder="1"/>
    <xf numFmtId="44" fontId="5" fillId="0" borderId="0" xfId="5" applyFont="1" applyAlignment="1">
      <alignment wrapText="1"/>
    </xf>
    <xf numFmtId="165" fontId="5" fillId="0" borderId="0" xfId="2" applyNumberFormat="1" applyFont="1" applyAlignment="1"/>
    <xf numFmtId="0" fontId="5" fillId="2" borderId="0" xfId="2" applyNumberFormat="1" applyFont="1" applyFill="1" applyAlignment="1" applyProtection="1">
      <alignment horizontal="center"/>
      <protection locked="0"/>
    </xf>
    <xf numFmtId="165" fontId="5" fillId="0" borderId="0" xfId="0" applyNumberFormat="1" applyFont="1" applyAlignment="1">
      <alignment wrapText="1"/>
    </xf>
    <xf numFmtId="165" fontId="6" fillId="0" borderId="0" xfId="2" applyNumberFormat="1" applyFont="1" applyAlignment="1">
      <alignment wrapText="1"/>
    </xf>
    <xf numFmtId="0" fontId="13" fillId="0" borderId="0" xfId="0" applyFont="1"/>
    <xf numFmtId="165" fontId="14" fillId="0" borderId="0" xfId="2" applyNumberFormat="1" applyFont="1" applyBorder="1"/>
    <xf numFmtId="165" fontId="5" fillId="2" borderId="13" xfId="2" applyNumberFormat="1" applyFont="1" applyFill="1" applyBorder="1" applyProtection="1">
      <protection locked="0"/>
    </xf>
    <xf numFmtId="165" fontId="5" fillId="2" borderId="6" xfId="2" applyNumberFormat="1" applyFont="1" applyFill="1" applyBorder="1" applyProtection="1">
      <protection locked="0"/>
    </xf>
    <xf numFmtId="165" fontId="5" fillId="2" borderId="14" xfId="2" applyNumberFormat="1" applyFont="1" applyFill="1" applyBorder="1" applyProtection="1">
      <protection locked="0"/>
    </xf>
    <xf numFmtId="165" fontId="5" fillId="0" borderId="0" xfId="2" applyNumberFormat="1" applyFont="1" applyFill="1" applyProtection="1"/>
    <xf numFmtId="165" fontId="5" fillId="0" borderId="1" xfId="2" applyNumberFormat="1" applyFont="1" applyFill="1" applyBorder="1" applyProtection="1"/>
    <xf numFmtId="165" fontId="5" fillId="0" borderId="13" xfId="2" applyNumberFormat="1" applyFont="1" applyFill="1" applyBorder="1" applyProtection="1"/>
    <xf numFmtId="165" fontId="5" fillId="0" borderId="6" xfId="2" applyNumberFormat="1" applyFont="1" applyFill="1" applyBorder="1" applyProtection="1"/>
    <xf numFmtId="165" fontId="5" fillId="0" borderId="14" xfId="2" applyNumberFormat="1" applyFont="1" applyFill="1" applyBorder="1" applyProtection="1"/>
    <xf numFmtId="165" fontId="6" fillId="0" borderId="0" xfId="0" applyNumberFormat="1" applyFont="1" applyAlignment="1">
      <alignment wrapText="1"/>
    </xf>
    <xf numFmtId="0" fontId="14" fillId="0" borderId="0" xfId="0" applyFont="1"/>
    <xf numFmtId="9" fontId="14" fillId="0" borderId="0" xfId="1" applyFont="1" applyAlignment="1">
      <alignment wrapText="1"/>
    </xf>
    <xf numFmtId="165" fontId="14" fillId="0" borderId="0" xfId="0" applyNumberFormat="1" applyFont="1" applyAlignment="1">
      <alignment wrapText="1"/>
    </xf>
    <xf numFmtId="0" fontId="7" fillId="0" borderId="0" xfId="0" applyFont="1" applyAlignment="1">
      <alignment wrapText="1"/>
    </xf>
    <xf numFmtId="43" fontId="5" fillId="0" borderId="0" xfId="0" applyNumberFormat="1" applyFont="1"/>
    <xf numFmtId="167" fontId="5" fillId="0" borderId="0" xfId="2" applyNumberFormat="1" applyFont="1" applyAlignment="1" applyProtection="1">
      <alignment horizontal="center"/>
    </xf>
    <xf numFmtId="0" fontId="10" fillId="0" borderId="0" xfId="0" applyFont="1" applyAlignment="1">
      <alignment wrapText="1"/>
    </xf>
    <xf numFmtId="0" fontId="11" fillId="0" borderId="0" xfId="0" applyFont="1"/>
    <xf numFmtId="37" fontId="6" fillId="0" borderId="0" xfId="0" applyNumberFormat="1" applyFont="1"/>
    <xf numFmtId="0" fontId="6" fillId="0" borderId="0" xfId="0" applyFont="1" applyAlignment="1">
      <alignment horizontal="right"/>
    </xf>
    <xf numFmtId="0" fontId="5" fillId="0" borderId="1" xfId="0" applyFont="1" applyBorder="1"/>
    <xf numFmtId="0" fontId="6" fillId="0" borderId="1" xfId="0" applyFont="1" applyBorder="1" applyAlignment="1">
      <alignment horizontal="center"/>
    </xf>
    <xf numFmtId="37" fontId="6" fillId="0" borderId="2" xfId="0" applyNumberFormat="1" applyFont="1" applyBorder="1" applyAlignment="1">
      <alignment horizontal="center"/>
    </xf>
    <xf numFmtId="37" fontId="6" fillId="0" borderId="3" xfId="0" applyNumberFormat="1" applyFont="1" applyBorder="1" applyAlignment="1">
      <alignment horizontal="center"/>
    </xf>
    <xf numFmtId="0" fontId="7" fillId="0" borderId="1" xfId="0" applyFont="1" applyBorder="1"/>
    <xf numFmtId="37" fontId="5" fillId="0" borderId="1" xfId="0" applyNumberFormat="1" applyFont="1" applyBorder="1"/>
    <xf numFmtId="0" fontId="6" fillId="0" borderId="4" xfId="0" applyFont="1" applyBorder="1"/>
    <xf numFmtId="165" fontId="6" fillId="0" borderId="5" xfId="2" applyNumberFormat="1" applyFont="1" applyBorder="1" applyProtection="1"/>
    <xf numFmtId="165" fontId="6" fillId="0" borderId="15" xfId="2" applyNumberFormat="1" applyFont="1" applyBorder="1" applyProtection="1"/>
    <xf numFmtId="165" fontId="6" fillId="0" borderId="4" xfId="2" applyNumberFormat="1" applyFont="1" applyBorder="1" applyProtection="1"/>
    <xf numFmtId="165" fontId="6" fillId="0" borderId="0" xfId="2" applyNumberFormat="1" applyFont="1" applyBorder="1" applyProtection="1"/>
    <xf numFmtId="165" fontId="5" fillId="0" borderId="0" xfId="2" applyNumberFormat="1" applyFont="1" applyProtection="1"/>
    <xf numFmtId="165" fontId="5" fillId="0" borderId="1" xfId="2" applyNumberFormat="1" applyFont="1" applyBorder="1" applyProtection="1"/>
    <xf numFmtId="0" fontId="5" fillId="0" borderId="5" xfId="0" applyFont="1" applyBorder="1"/>
    <xf numFmtId="165" fontId="5" fillId="0" borderId="15" xfId="2" applyNumberFormat="1" applyFont="1" applyBorder="1" applyProtection="1"/>
    <xf numFmtId="165" fontId="5" fillId="0" borderId="5" xfId="2" applyNumberFormat="1" applyFont="1" applyBorder="1" applyProtection="1"/>
    <xf numFmtId="165" fontId="5" fillId="0" borderId="4" xfId="2" applyNumberFormat="1" applyFont="1" applyBorder="1" applyProtection="1"/>
    <xf numFmtId="165" fontId="5" fillId="0" borderId="0" xfId="2" applyNumberFormat="1" applyFont="1" applyBorder="1" applyProtection="1"/>
    <xf numFmtId="165" fontId="5" fillId="0" borderId="7" xfId="2" applyNumberFormat="1" applyFont="1" applyBorder="1" applyProtection="1"/>
    <xf numFmtId="165" fontId="6" fillId="0" borderId="7" xfId="2" applyNumberFormat="1" applyFont="1" applyBorder="1" applyProtection="1"/>
    <xf numFmtId="165" fontId="6" fillId="0" borderId="1" xfId="2" applyNumberFormat="1" applyFont="1" applyBorder="1" applyProtection="1"/>
    <xf numFmtId="9" fontId="5" fillId="0" borderId="7" xfId="1" applyFont="1" applyBorder="1" applyProtection="1"/>
    <xf numFmtId="9" fontId="5" fillId="0" borderId="0" xfId="1" applyFont="1" applyBorder="1" applyProtection="1"/>
    <xf numFmtId="9" fontId="5" fillId="0" borderId="1" xfId="1" applyFont="1" applyBorder="1" applyProtection="1"/>
    <xf numFmtId="165" fontId="6" fillId="0" borderId="0" xfId="2" applyNumberFormat="1" applyFont="1" applyBorder="1" applyAlignment="1" applyProtection="1">
      <alignment horizontal="center"/>
    </xf>
    <xf numFmtId="165" fontId="6" fillId="0" borderId="15" xfId="2" applyNumberFormat="1" applyFont="1" applyBorder="1" applyAlignment="1" applyProtection="1">
      <alignment horizontal="center"/>
    </xf>
    <xf numFmtId="165" fontId="6" fillId="0" borderId="5" xfId="2" applyNumberFormat="1" applyFont="1" applyBorder="1" applyAlignment="1" applyProtection="1">
      <alignment horizontal="center"/>
    </xf>
    <xf numFmtId="165" fontId="6" fillId="0" borderId="4" xfId="2" applyNumberFormat="1" applyFont="1" applyBorder="1" applyAlignment="1" applyProtection="1">
      <alignment horizontal="center"/>
    </xf>
    <xf numFmtId="37" fontId="6" fillId="0" borderId="11" xfId="0" applyNumberFormat="1" applyFont="1" applyBorder="1" applyAlignment="1">
      <alignment horizontal="center"/>
    </xf>
    <xf numFmtId="165" fontId="5" fillId="0" borderId="7" xfId="2" applyNumberFormat="1" applyFont="1" applyBorder="1" applyAlignment="1" applyProtection="1">
      <alignment horizontal="center"/>
    </xf>
    <xf numFmtId="165" fontId="5" fillId="0" borderId="0" xfId="2" applyNumberFormat="1" applyFont="1" applyBorder="1" applyAlignment="1" applyProtection="1">
      <alignment horizontal="center"/>
    </xf>
    <xf numFmtId="165" fontId="5" fillId="0" borderId="1" xfId="2" applyNumberFormat="1" applyFont="1" applyBorder="1" applyAlignment="1" applyProtection="1">
      <alignment horizontal="center"/>
    </xf>
    <xf numFmtId="0" fontId="5" fillId="0" borderId="6" xfId="0" applyFont="1" applyBorder="1"/>
    <xf numFmtId="165" fontId="5" fillId="0" borderId="13" xfId="2" applyNumberFormat="1" applyFont="1" applyBorder="1" applyAlignment="1" applyProtection="1">
      <alignment horizontal="center"/>
    </xf>
    <xf numFmtId="165" fontId="5" fillId="0" borderId="6" xfId="2" applyNumberFormat="1" applyFont="1" applyBorder="1" applyAlignment="1" applyProtection="1">
      <alignment horizontal="center"/>
    </xf>
    <xf numFmtId="165" fontId="5" fillId="0" borderId="14" xfId="2" applyNumberFormat="1" applyFont="1" applyBorder="1" applyAlignment="1" applyProtection="1">
      <alignment horizontal="center"/>
    </xf>
    <xf numFmtId="165" fontId="6" fillId="0" borderId="7" xfId="2" applyNumberFormat="1" applyFont="1" applyBorder="1" applyAlignment="1" applyProtection="1">
      <alignment horizontal="center"/>
    </xf>
    <xf numFmtId="165" fontId="6" fillId="0" borderId="1" xfId="2" applyNumberFormat="1" applyFont="1" applyBorder="1" applyAlignment="1" applyProtection="1">
      <alignment horizontal="center"/>
    </xf>
    <xf numFmtId="0" fontId="6" fillId="0" borderId="5" xfId="0" applyFont="1" applyBorder="1"/>
    <xf numFmtId="14" fontId="6" fillId="0" borderId="12" xfId="0" applyNumberFormat="1" applyFont="1" applyBorder="1" applyAlignment="1">
      <alignment horizontal="center"/>
    </xf>
    <xf numFmtId="49" fontId="6" fillId="0" borderId="16" xfId="0" applyNumberFormat="1" applyFont="1" applyBorder="1" applyAlignment="1">
      <alignment horizontal="center"/>
    </xf>
    <xf numFmtId="0" fontId="15" fillId="0" borderId="0" xfId="6"/>
    <xf numFmtId="0" fontId="16" fillId="0" borderId="0" xfId="6" applyFont="1"/>
    <xf numFmtId="0" fontId="19" fillId="0" borderId="0" xfId="7" applyFont="1"/>
    <xf numFmtId="0" fontId="18" fillId="0" borderId="0" xfId="7" applyFont="1"/>
    <xf numFmtId="0" fontId="2" fillId="0" borderId="0" xfId="7"/>
    <xf numFmtId="0" fontId="17" fillId="0" borderId="0" xfId="7" applyFont="1"/>
    <xf numFmtId="49" fontId="2" fillId="0" borderId="0" xfId="7" applyNumberFormat="1"/>
    <xf numFmtId="0" fontId="17" fillId="4" borderId="22" xfId="7" applyFont="1" applyFill="1" applyBorder="1" applyAlignment="1">
      <alignment horizontal="center" wrapText="1"/>
    </xf>
    <xf numFmtId="0" fontId="17" fillId="4" borderId="21" xfId="7" applyFont="1" applyFill="1" applyBorder="1" applyAlignment="1">
      <alignment horizontal="center" wrapText="1"/>
    </xf>
    <xf numFmtId="0" fontId="17" fillId="0" borderId="0" xfId="7" applyFont="1" applyAlignment="1">
      <alignment horizontal="right"/>
    </xf>
    <xf numFmtId="165" fontId="2" fillId="0" borderId="0" xfId="7" applyNumberFormat="1"/>
    <xf numFmtId="0" fontId="17" fillId="4" borderId="20" xfId="7" applyFont="1" applyFill="1" applyBorder="1"/>
    <xf numFmtId="0" fontId="17" fillId="3" borderId="19" xfId="7" applyFont="1" applyFill="1" applyBorder="1" applyAlignment="1">
      <alignment horizontal="right"/>
    </xf>
    <xf numFmtId="0" fontId="17" fillId="3" borderId="17" xfId="7" applyFont="1" applyFill="1" applyBorder="1" applyAlignment="1">
      <alignment horizontal="right"/>
    </xf>
    <xf numFmtId="0" fontId="5" fillId="0" borderId="2" xfId="0" applyFont="1" applyBorder="1" applyAlignment="1">
      <alignment wrapText="1"/>
    </xf>
    <xf numFmtId="0" fontId="2" fillId="2" borderId="24" xfId="7" applyFill="1" applyBorder="1" applyProtection="1">
      <protection locked="0"/>
    </xf>
    <xf numFmtId="0" fontId="2" fillId="2" borderId="8" xfId="7" applyFill="1" applyBorder="1" applyProtection="1">
      <protection locked="0"/>
    </xf>
    <xf numFmtId="0" fontId="2" fillId="2" borderId="18" xfId="7" applyFill="1" applyBorder="1" applyProtection="1">
      <protection locked="0"/>
    </xf>
    <xf numFmtId="0" fontId="2" fillId="2" borderId="25" xfId="7" applyFill="1" applyBorder="1" applyProtection="1">
      <protection locked="0"/>
    </xf>
    <xf numFmtId="0" fontId="2" fillId="2" borderId="26" xfId="7" applyFill="1" applyBorder="1" applyProtection="1">
      <protection locked="0"/>
    </xf>
    <xf numFmtId="0" fontId="2" fillId="2" borderId="27" xfId="7" applyFill="1" applyBorder="1" applyProtection="1">
      <protection locked="0"/>
    </xf>
    <xf numFmtId="0" fontId="2" fillId="2" borderId="28" xfId="7" applyFill="1" applyBorder="1" applyProtection="1">
      <protection locked="0"/>
    </xf>
    <xf numFmtId="0" fontId="2" fillId="2" borderId="29" xfId="7" applyFill="1" applyBorder="1" applyProtection="1">
      <protection locked="0"/>
    </xf>
    <xf numFmtId="0" fontId="2" fillId="2" borderId="30" xfId="7" applyFill="1" applyBorder="1" applyProtection="1">
      <protection locked="0"/>
    </xf>
    <xf numFmtId="0" fontId="17" fillId="4" borderId="31" xfId="7" applyFont="1" applyFill="1" applyBorder="1"/>
    <xf numFmtId="0" fontId="2" fillId="4" borderId="32" xfId="7" applyFill="1" applyBorder="1"/>
    <xf numFmtId="0" fontId="17" fillId="4" borderId="32" xfId="7" applyFont="1" applyFill="1" applyBorder="1"/>
    <xf numFmtId="0" fontId="2" fillId="4" borderId="33" xfId="7" applyFill="1" applyBorder="1"/>
    <xf numFmtId="0" fontId="20" fillId="0" borderId="0" xfId="7" applyFont="1"/>
    <xf numFmtId="165" fontId="5" fillId="0" borderId="2" xfId="2" applyNumberFormat="1" applyFont="1" applyFill="1" applyBorder="1" applyProtection="1"/>
    <xf numFmtId="165" fontId="17" fillId="0" borderId="0" xfId="2" applyNumberFormat="1" applyFont="1" applyBorder="1" applyAlignment="1" applyProtection="1">
      <alignment horizontal="right"/>
    </xf>
    <xf numFmtId="165" fontId="5" fillId="0" borderId="0" xfId="2" applyNumberFormat="1" applyFont="1" applyFill="1" applyAlignment="1"/>
    <xf numFmtId="17" fontId="5" fillId="2" borderId="8" xfId="0" applyNumberFormat="1" applyFont="1" applyFill="1" applyBorder="1" applyAlignment="1" applyProtection="1">
      <alignment horizontal="center"/>
      <protection locked="0"/>
    </xf>
    <xf numFmtId="14" fontId="5" fillId="2" borderId="8" xfId="0" applyNumberFormat="1" applyFont="1" applyFill="1" applyBorder="1" applyAlignment="1" applyProtection="1">
      <alignment horizontal="center"/>
      <protection locked="0"/>
    </xf>
    <xf numFmtId="0" fontId="5" fillId="0" borderId="8" xfId="0" applyFont="1" applyBorder="1" applyAlignment="1">
      <alignment horizontal="center"/>
    </xf>
    <xf numFmtId="37" fontId="6" fillId="0" borderId="7" xfId="0" quotePrefix="1" applyNumberFormat="1" applyFont="1" applyBorder="1" applyAlignment="1">
      <alignment horizontal="center"/>
    </xf>
    <xf numFmtId="37" fontId="6" fillId="0" borderId="0" xfId="0" quotePrefix="1" applyNumberFormat="1" applyFont="1" applyAlignment="1">
      <alignment horizontal="center"/>
    </xf>
    <xf numFmtId="14" fontId="6" fillId="0" borderId="9" xfId="0" applyNumberFormat="1" applyFont="1" applyBorder="1" applyAlignment="1">
      <alignment horizontal="center"/>
    </xf>
    <xf numFmtId="14" fontId="6" fillId="0" borderId="10" xfId="0" applyNumberFormat="1" applyFont="1" applyBorder="1" applyAlignment="1">
      <alignment horizontal="center"/>
    </xf>
    <xf numFmtId="49" fontId="6" fillId="0" borderId="11" xfId="0" applyNumberFormat="1" applyFont="1" applyBorder="1" applyAlignment="1">
      <alignment horizontal="center"/>
    </xf>
    <xf numFmtId="49" fontId="6" fillId="0" borderId="3" xfId="0" applyNumberFormat="1" applyFont="1" applyBorder="1" applyAlignment="1">
      <alignment horizontal="center"/>
    </xf>
    <xf numFmtId="37" fontId="6" fillId="0" borderId="9" xfId="0" applyNumberFormat="1" applyFont="1" applyBorder="1" applyAlignment="1">
      <alignment horizontal="center"/>
    </xf>
    <xf numFmtId="37" fontId="6" fillId="0" borderId="8" xfId="0" applyNumberFormat="1" applyFont="1" applyBorder="1" applyAlignment="1">
      <alignment horizontal="center"/>
    </xf>
    <xf numFmtId="37" fontId="6" fillId="0" borderId="10" xfId="0" applyNumberFormat="1" applyFont="1" applyBorder="1" applyAlignment="1">
      <alignment horizontal="center"/>
    </xf>
    <xf numFmtId="37" fontId="6" fillId="0" borderId="0" xfId="0" applyNumberFormat="1" applyFont="1" applyAlignment="1">
      <alignment horizontal="center"/>
    </xf>
    <xf numFmtId="14" fontId="5" fillId="0" borderId="0" xfId="0" applyNumberFormat="1" applyFont="1" applyAlignment="1">
      <alignment horizontal="left"/>
    </xf>
    <xf numFmtId="49" fontId="6" fillId="2" borderId="0" xfId="0" quotePrefix="1" applyNumberFormat="1" applyFont="1" applyFill="1" applyAlignment="1" applyProtection="1">
      <alignment horizontal="center"/>
      <protection locked="0"/>
    </xf>
    <xf numFmtId="37" fontId="5" fillId="0" borderId="0" xfId="0" applyNumberFormat="1" applyFont="1" applyAlignment="1">
      <alignment horizontal="center"/>
    </xf>
    <xf numFmtId="37" fontId="6" fillId="0" borderId="1" xfId="0" quotePrefix="1" applyNumberFormat="1" applyFont="1" applyBorder="1" applyAlignment="1">
      <alignment horizontal="center"/>
    </xf>
    <xf numFmtId="165" fontId="6" fillId="0" borderId="0" xfId="2" applyNumberFormat="1" applyFont="1" applyBorder="1" applyAlignment="1" applyProtection="1">
      <alignment horizontal="center"/>
    </xf>
    <xf numFmtId="165" fontId="5" fillId="0" borderId="0" xfId="2" applyNumberFormat="1" applyFont="1" applyBorder="1" applyAlignment="1" applyProtection="1">
      <alignment horizontal="center"/>
    </xf>
    <xf numFmtId="49" fontId="6" fillId="0" borderId="9" xfId="0" applyNumberFormat="1" applyFont="1" applyBorder="1" applyAlignment="1">
      <alignment horizontal="center"/>
    </xf>
    <xf numFmtId="49" fontId="6" fillId="0" borderId="10" xfId="0" applyNumberFormat="1" applyFont="1" applyBorder="1" applyAlignment="1">
      <alignment horizontal="center"/>
    </xf>
    <xf numFmtId="0" fontId="2" fillId="2" borderId="0" xfId="7" applyFill="1" applyAlignment="1" applyProtection="1">
      <alignment horizontal="left"/>
      <protection locked="0"/>
    </xf>
    <xf numFmtId="0" fontId="2" fillId="0" borderId="8" xfId="7" applyBorder="1" applyAlignment="1" applyProtection="1">
      <alignment horizontal="center"/>
      <protection locked="0"/>
    </xf>
    <xf numFmtId="0" fontId="1" fillId="0" borderId="2" xfId="7" applyFont="1" applyBorder="1" applyAlignment="1">
      <alignment horizontal="center"/>
    </xf>
    <xf numFmtId="0" fontId="2" fillId="0" borderId="2" xfId="7" applyBorder="1" applyAlignment="1">
      <alignment horizontal="center"/>
    </xf>
    <xf numFmtId="49" fontId="2" fillId="0" borderId="8" xfId="7" applyNumberFormat="1" applyBorder="1" applyAlignment="1">
      <alignment horizontal="center"/>
    </xf>
    <xf numFmtId="0" fontId="17" fillId="4" borderId="23" xfId="7" applyFont="1" applyFill="1" applyBorder="1" applyAlignment="1">
      <alignment horizontal="center"/>
    </xf>
    <xf numFmtId="0" fontId="17" fillId="4" borderId="22" xfId="7" applyFont="1" applyFill="1" applyBorder="1" applyAlignment="1">
      <alignment horizontal="center"/>
    </xf>
  </cellXfs>
  <cellStyles count="8">
    <cellStyle name="Comma" xfId="2" builtinId="3"/>
    <cellStyle name="Currency" xfId="5" builtinId="4"/>
    <cellStyle name="Hyperlink" xfId="6" builtinId="8"/>
    <cellStyle name="Normal" xfId="0" builtinId="0"/>
    <cellStyle name="Normal 2" xfId="3" xr:uid="{00000000-0005-0000-0000-000004000000}"/>
    <cellStyle name="Normal 3" xfId="4" xr:uid="{00000000-0005-0000-0000-000005000000}"/>
    <cellStyle name="Normal 4" xfId="7" xr:uid="{00000000-0005-0000-0000-00000600000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EF5B2"/>
      <color rgb="FF084ADC"/>
      <color rgb="FFF7EDA3"/>
      <color rgb="FFB2F6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6.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19049</xdr:colOff>
      <xdr:row>0</xdr:row>
      <xdr:rowOff>28574</xdr:rowOff>
    </xdr:from>
    <xdr:to>
      <xdr:col>9</xdr:col>
      <xdr:colOff>476250</xdr:colOff>
      <xdr:row>21</xdr:row>
      <xdr:rowOff>57150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49" y="28574"/>
          <a:ext cx="5943601" cy="40290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u="sng"/>
            <a:t>Instructions</a:t>
          </a:r>
          <a:endParaRPr lang="en-US" sz="1600" b="0" u="none"/>
        </a:p>
        <a:p>
          <a:r>
            <a:rPr lang="en-US" sz="1100" b="1" u="none"/>
            <a:t>All TABS</a:t>
          </a:r>
          <a:endParaRPr lang="en-US" sz="1100" b="0" u="none"/>
        </a:p>
        <a:p>
          <a:r>
            <a:rPr lang="en-US" sz="1100" b="0" u="none"/>
            <a:t>Only the HIGHLIGHTED</a:t>
          </a:r>
          <a:r>
            <a:rPr lang="en-US" sz="1100" b="0" u="none" baseline="0"/>
            <a:t> cells need to be completed.  All other cells are locked and will have information autocalculated.</a:t>
          </a:r>
        </a:p>
        <a:p>
          <a:endParaRPr lang="en-US" sz="1100" b="0" u="none" baseline="0"/>
        </a:p>
        <a:p>
          <a:r>
            <a:rPr lang="en-US" sz="1100" b="0" u="none" baseline="0"/>
            <a:t>Please ensure to complete comment boxes as applicable</a:t>
          </a:r>
        </a:p>
        <a:p>
          <a:endParaRPr lang="en-US" sz="1100" b="0" u="none" baseline="0"/>
        </a:p>
        <a:p>
          <a:r>
            <a:rPr lang="en-US" sz="1100" b="0" u="none" baseline="0"/>
            <a:t>All cells should be straightforward to enter, with explanations or exceptions noted below</a:t>
          </a:r>
        </a:p>
        <a:p>
          <a:endParaRPr lang="en-US" sz="1100" b="0" u="none" baseline="0"/>
        </a:p>
        <a:p>
          <a:r>
            <a:rPr lang="en-US" sz="1100" b="1" u="none" baseline="0"/>
            <a:t>Program Summary Tab</a:t>
          </a:r>
          <a:endParaRPr lang="en-US" sz="1100" b="0" u="none" baseline="0"/>
        </a:p>
        <a:p>
          <a:r>
            <a:rPr lang="en-US" sz="1100" b="0" u="sng" baseline="0"/>
            <a:t>Header Info</a:t>
          </a:r>
        </a:p>
        <a:p>
          <a:r>
            <a:rPr lang="en-US" sz="1100" b="0" u="none" baseline="0"/>
            <a:t>Version Date - enter as MM/DD/YY</a:t>
          </a:r>
        </a:p>
        <a:p>
          <a:r>
            <a:rPr lang="en-US" sz="1100" b="0" u="none" baseline="0"/>
            <a:t>Fiscal Year - program costs are reported on a fiscal year, so fiscal year should be entered as YYYY/YY, ie 2018/19</a:t>
          </a:r>
        </a:p>
        <a:p>
          <a:r>
            <a:rPr lang="en-US" sz="1100" b="0" u="none" baseline="0"/>
            <a:t>Academic Area - select from the drop-down.  This will impact certain calculations</a:t>
          </a:r>
        </a:p>
        <a:p>
          <a:endParaRPr lang="en-US" sz="1100" b="0" u="none" baseline="0"/>
        </a:p>
        <a:p>
          <a:r>
            <a:rPr lang="en-US" sz="1100" b="0" u="sng" baseline="0"/>
            <a:t>Tuition, Lab Fees, and Grant Revenue</a:t>
          </a:r>
        </a:p>
        <a:p>
          <a:r>
            <a:rPr lang="en-US" sz="1100" b="0" u="none" baseline="0"/>
            <a:t>Grant funding </a:t>
          </a:r>
        </a:p>
        <a:p>
          <a:r>
            <a:rPr lang="en-US" sz="1100" b="0" u="none" baseline="0"/>
            <a:t>*if the program is offered at other Ontario Colleges, information can be found via the link below,  and scroll down to the appropriate table.  If the program is not offered at other Ontario Colleges, find a similar program in the link to complete the data required</a:t>
          </a:r>
          <a:endParaRPr lang="en-US" sz="1100" b="1" u="sng" baseline="0"/>
        </a:p>
        <a:p>
          <a:endParaRPr lang="en-US" sz="1100" b="0" u="none" baseline="0"/>
        </a:p>
        <a:p>
          <a:endParaRPr lang="en-US" sz="1100" b="0" u="none" baseline="0"/>
        </a:p>
        <a:p>
          <a:endParaRPr lang="en-US" sz="1100" b="0" u="none" baseline="0"/>
        </a:p>
        <a:p>
          <a:endParaRPr lang="en-US" sz="1100" b="0" u="none" baseline="0"/>
        </a:p>
        <a:p>
          <a:endParaRPr lang="en-US" sz="1100" b="1" u="sng"/>
        </a:p>
      </xdr:txBody>
    </xdr:sp>
    <xdr:clientData/>
  </xdr:twoCellAnchor>
  <xdr:twoCellAnchor>
    <xdr:from>
      <xdr:col>0</xdr:col>
      <xdr:colOff>47625</xdr:colOff>
      <xdr:row>31</xdr:row>
      <xdr:rowOff>38099</xdr:rowOff>
    </xdr:from>
    <xdr:to>
      <xdr:col>9</xdr:col>
      <xdr:colOff>523875</xdr:colOff>
      <xdr:row>70</xdr:row>
      <xdr:rowOff>95250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47625" y="6324599"/>
          <a:ext cx="5962650" cy="74866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u="sng" baseline="0">
              <a:solidFill>
                <a:schemeClr val="dk1"/>
              </a:solidFill>
              <a:effectLst/>
              <a:latin typeface="+mn-lt"/>
              <a:ea typeface="+mn-ea"/>
              <a:cs typeface="+mn-cs"/>
            </a:rPr>
            <a:t>Progression</a:t>
          </a:r>
          <a:endParaRPr lang="en-US">
            <a:effectLst/>
          </a:endParaRPr>
        </a:p>
        <a:p>
          <a:r>
            <a:rPr lang="en-US" sz="1100" b="0" baseline="0">
              <a:solidFill>
                <a:schemeClr val="dk1"/>
              </a:solidFill>
              <a:effectLst/>
              <a:latin typeface="+mn-lt"/>
              <a:ea typeface="+mn-ea"/>
              <a:cs typeface="+mn-cs"/>
            </a:rPr>
            <a:t>*is required to ensure enrolment tab completed correctly.</a:t>
          </a:r>
          <a:endParaRPr lang="en-US">
            <a:effectLst/>
          </a:endParaRPr>
        </a:p>
        <a:p>
          <a:endParaRPr lang="en-US" sz="1100" b="0" u="sng" baseline="0">
            <a:solidFill>
              <a:schemeClr val="dk1"/>
            </a:solidFill>
            <a:effectLst/>
            <a:latin typeface="+mn-lt"/>
            <a:ea typeface="+mn-ea"/>
            <a:cs typeface="+mn-cs"/>
          </a:endParaRPr>
        </a:p>
        <a:p>
          <a:r>
            <a:rPr lang="en-US" sz="1100" b="0" u="sng" baseline="0">
              <a:solidFill>
                <a:schemeClr val="dk1"/>
              </a:solidFill>
              <a:effectLst/>
              <a:latin typeface="+mn-lt"/>
              <a:ea typeface="+mn-ea"/>
              <a:cs typeface="+mn-cs"/>
            </a:rPr>
            <a:t>Staffing</a:t>
          </a:r>
          <a:endParaRPr lang="en-US">
            <a:effectLst/>
          </a:endParaRPr>
        </a:p>
        <a:p>
          <a:r>
            <a:rPr lang="en-US" sz="1100" b="0" baseline="0">
              <a:solidFill>
                <a:schemeClr val="dk1"/>
              </a:solidFill>
              <a:effectLst/>
              <a:latin typeface="+mn-lt"/>
              <a:ea typeface="+mn-ea"/>
              <a:cs typeface="+mn-cs"/>
            </a:rPr>
            <a:t>*Loading sheet should be attached separately - required to ensure proper TCHs have been constructed in file</a:t>
          </a:r>
          <a:endParaRPr lang="en-US">
            <a:effectLst/>
          </a:endParaRPr>
        </a:p>
        <a:p>
          <a:r>
            <a:rPr lang="en-US" sz="1100" b="0" baseline="0">
              <a:solidFill>
                <a:schemeClr val="dk1"/>
              </a:solidFill>
              <a:effectLst/>
              <a:latin typeface="+mn-lt"/>
              <a:ea typeface="+mn-ea"/>
              <a:cs typeface="+mn-cs"/>
            </a:rPr>
            <a:t>*Maximum section size is required since this will impact TCHs.  This is a reference point for Finance as TCHs will not automatically calculate</a:t>
          </a:r>
          <a:endParaRPr lang="en-US">
            <a:effectLst/>
          </a:endParaRPr>
        </a:p>
        <a:p>
          <a:r>
            <a:rPr lang="en-US" sz="1100" b="0" baseline="0">
              <a:solidFill>
                <a:schemeClr val="dk1"/>
              </a:solidFill>
              <a:effectLst/>
              <a:latin typeface="+mn-lt"/>
              <a:ea typeface="+mn-ea"/>
              <a:cs typeface="+mn-cs"/>
            </a:rPr>
            <a:t>*FT Faculty rate is calculated at $310/hr.  Assumes salary of $104K, divided by (12 TCHs per week * 14 weeks * 2 semesters)</a:t>
          </a:r>
          <a:endParaRPr lang="en-US">
            <a:effectLst/>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endParaRPr lang="en-US" sz="1100" b="1" u="sng"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Enrolment</a:t>
          </a:r>
          <a:endParaRPr lang="en-US">
            <a:effectLst/>
          </a:endParaRPr>
        </a:p>
        <a:p>
          <a:pPr eaLnBrk="1" fontAlgn="auto" latinLnBrk="0" hangingPunct="1"/>
          <a:r>
            <a:rPr lang="en-US" sz="1100" b="0" baseline="0">
              <a:solidFill>
                <a:schemeClr val="dk1"/>
              </a:solidFill>
              <a:effectLst/>
              <a:latin typeface="+mn-lt"/>
              <a:ea typeface="+mn-ea"/>
              <a:cs typeface="+mn-cs"/>
            </a:rPr>
            <a:t>*Fiscal Year - program costs are reported on a fiscal year, so fiscal year should be entered as YYYY/YY, ie 2019/20, 2020/21 and so on for outgoing years</a:t>
          </a:r>
          <a:endParaRPr lang="en-US">
            <a:effectLst/>
          </a:endParaRPr>
        </a:p>
        <a:p>
          <a:pPr eaLnBrk="1" fontAlgn="auto" latinLnBrk="0" hangingPunct="1"/>
          <a:r>
            <a:rPr lang="en-US" sz="1100" b="0" baseline="0">
              <a:solidFill>
                <a:schemeClr val="dk1"/>
              </a:solidFill>
              <a:effectLst/>
              <a:latin typeface="+mn-lt"/>
              <a:ea typeface="+mn-ea"/>
              <a:cs typeface="+mn-cs"/>
            </a:rPr>
            <a:t>*Ensure your enrolment matches your progression</a:t>
          </a:r>
          <a:endParaRPr lang="en-US">
            <a:effectLst/>
          </a:endParaRP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TCH</a:t>
          </a:r>
          <a:endParaRPr lang="en-US">
            <a:effectLst/>
          </a:endParaRPr>
        </a:p>
        <a:p>
          <a:pPr eaLnBrk="1" fontAlgn="auto" latinLnBrk="0" hangingPunct="1"/>
          <a:r>
            <a:rPr lang="en-US" sz="1100" b="0" baseline="0">
              <a:solidFill>
                <a:schemeClr val="dk1"/>
              </a:solidFill>
              <a:effectLst/>
              <a:latin typeface="+mn-lt"/>
              <a:ea typeface="+mn-ea"/>
              <a:cs typeface="+mn-cs"/>
            </a:rPr>
            <a:t>*Ensure your TCHs matches your progression</a:t>
          </a:r>
          <a:endParaRPr lang="en-US">
            <a:effectLst/>
          </a:endParaRPr>
        </a:p>
        <a:p>
          <a:pPr eaLnBrk="1" fontAlgn="auto" latinLnBrk="0" hangingPunct="1"/>
          <a:r>
            <a:rPr lang="en-US" sz="1100" b="0" baseline="0">
              <a:solidFill>
                <a:schemeClr val="dk1"/>
              </a:solidFill>
              <a:effectLst/>
              <a:latin typeface="+mn-lt"/>
              <a:ea typeface="+mn-ea"/>
              <a:cs typeface="+mn-cs"/>
            </a:rPr>
            <a:t>*Gen Ed Comms and College Degree Breadth are </a:t>
          </a:r>
          <a:r>
            <a:rPr lang="en-US" sz="1100" b="1" u="sng" baseline="0">
              <a:solidFill>
                <a:schemeClr val="dk1"/>
              </a:solidFill>
              <a:effectLst/>
              <a:latin typeface="+mn-lt"/>
              <a:ea typeface="+mn-ea"/>
              <a:cs typeface="+mn-cs"/>
            </a:rPr>
            <a:t>excluded</a:t>
          </a:r>
          <a:r>
            <a:rPr lang="en-US" sz="1100" b="0" baseline="0">
              <a:solidFill>
                <a:schemeClr val="dk1"/>
              </a:solidFill>
              <a:effectLst/>
              <a:latin typeface="+mn-lt"/>
              <a:ea typeface="+mn-ea"/>
              <a:cs typeface="+mn-cs"/>
            </a:rPr>
            <a:t> since they are calculated separately</a:t>
          </a:r>
          <a:endParaRPr lang="en-US">
            <a:effectLst/>
          </a:endParaRP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GECD</a:t>
          </a:r>
          <a:endParaRPr lang="en-US">
            <a:effectLst/>
          </a:endParaRPr>
        </a:p>
        <a:p>
          <a:pPr eaLnBrk="1" fontAlgn="auto" latinLnBrk="0" hangingPunct="1"/>
          <a:r>
            <a:rPr lang="en-US" sz="1100" b="0" baseline="0">
              <a:solidFill>
                <a:schemeClr val="dk1"/>
              </a:solidFill>
              <a:effectLst/>
              <a:latin typeface="+mn-lt"/>
              <a:ea typeface="+mn-ea"/>
              <a:cs typeface="+mn-cs"/>
            </a:rPr>
            <a:t>*Enter the number of </a:t>
          </a:r>
          <a:r>
            <a:rPr lang="en-US" sz="1100" b="1" u="sng" baseline="0">
              <a:solidFill>
                <a:schemeClr val="dk1"/>
              </a:solidFill>
              <a:effectLst/>
              <a:latin typeface="+mn-lt"/>
              <a:ea typeface="+mn-ea"/>
              <a:cs typeface="+mn-cs"/>
            </a:rPr>
            <a:t>courses</a:t>
          </a:r>
          <a:r>
            <a:rPr lang="en-US" sz="1100" b="0" baseline="0">
              <a:solidFill>
                <a:schemeClr val="dk1"/>
              </a:solidFill>
              <a:effectLst/>
              <a:latin typeface="+mn-lt"/>
              <a:ea typeface="+mn-ea"/>
              <a:cs typeface="+mn-cs"/>
            </a:rPr>
            <a:t> that are Gen Ed Comms or College Degree Breadth.  For example, if the first sem of year 1, students need to take 1 Gen Ed course, enter "1"</a:t>
          </a:r>
          <a:endParaRPr lang="en-US">
            <a:effectLst/>
          </a:endParaRPr>
        </a:p>
        <a:p>
          <a:pPr eaLnBrk="1" fontAlgn="auto" latinLnBrk="0" hangingPunct="1"/>
          <a:endParaRPr lang="en-US" sz="1100" b="1" u="sng">
            <a:solidFill>
              <a:schemeClr val="dk1"/>
            </a:solidFill>
            <a:effectLst/>
            <a:latin typeface="+mn-lt"/>
            <a:ea typeface="+mn-ea"/>
            <a:cs typeface="+mn-cs"/>
          </a:endParaRPr>
        </a:p>
        <a:p>
          <a:pPr eaLnBrk="1" fontAlgn="auto" latinLnBrk="0" hangingPunct="1"/>
          <a:r>
            <a:rPr lang="en-US" sz="1100" b="1" u="sng">
              <a:solidFill>
                <a:schemeClr val="dk1"/>
              </a:solidFill>
              <a:effectLst/>
              <a:latin typeface="+mn-lt"/>
              <a:ea typeface="+mn-ea"/>
              <a:cs typeface="+mn-cs"/>
            </a:rPr>
            <a:t>Other</a:t>
          </a:r>
          <a:endParaRPr lang="en-US">
            <a:effectLst/>
          </a:endParaRPr>
        </a:p>
        <a:p>
          <a:pPr eaLnBrk="1" fontAlgn="auto" latinLnBrk="0" hangingPunct="1"/>
          <a:r>
            <a:rPr lang="en-US" sz="1100" b="0">
              <a:solidFill>
                <a:schemeClr val="dk1"/>
              </a:solidFill>
              <a:effectLst/>
              <a:latin typeface="+mn-lt"/>
              <a:ea typeface="+mn-ea"/>
              <a:cs typeface="+mn-cs"/>
            </a:rPr>
            <a:t>*Enter</a:t>
          </a:r>
          <a:r>
            <a:rPr lang="en-US" sz="1100" b="0" baseline="0">
              <a:solidFill>
                <a:schemeClr val="dk1"/>
              </a:solidFill>
              <a:effectLst/>
              <a:latin typeface="+mn-lt"/>
              <a:ea typeface="+mn-ea"/>
              <a:cs typeface="+mn-cs"/>
            </a:rPr>
            <a:t> as applicable - please note that the generic descriptions (ie Other Non Salary 1) can be changed accordingly.</a:t>
          </a:r>
        </a:p>
        <a:p>
          <a:pPr eaLnBrk="1" fontAlgn="auto" latinLnBrk="0" hangingPunct="1"/>
          <a:r>
            <a:rPr lang="en-US" sz="1100" b="0" baseline="0">
              <a:solidFill>
                <a:schemeClr val="dk1"/>
              </a:solidFill>
              <a:effectLst/>
              <a:latin typeface="+mn-lt"/>
              <a:ea typeface="+mn-ea"/>
              <a:cs typeface="+mn-cs"/>
            </a:rPr>
            <a:t>*Please complete all of the appropriate Stakeholders to confirm associated costs. (see "Stake" tabs)</a:t>
          </a:r>
          <a:endParaRPr lang="en-US">
            <a:effectLst/>
          </a:endParaRP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Summary - Finance</a:t>
          </a:r>
          <a:endParaRPr lang="en-US">
            <a:effectLst/>
          </a:endParaRPr>
        </a:p>
        <a:p>
          <a:pPr eaLnBrk="1" fontAlgn="auto" latinLnBrk="0" hangingPunct="1"/>
          <a:r>
            <a:rPr lang="en-US" sz="1100" b="0" baseline="0">
              <a:solidFill>
                <a:schemeClr val="dk1"/>
              </a:solidFill>
              <a:effectLst/>
              <a:latin typeface="+mn-lt"/>
              <a:ea typeface="+mn-ea"/>
              <a:cs typeface="+mn-cs"/>
            </a:rPr>
            <a:t>*no data entry required - auto calculates</a:t>
          </a:r>
        </a:p>
        <a:p>
          <a:pPr eaLnBrk="1" fontAlgn="auto" latinLnBrk="0" hangingPunct="1"/>
          <a:r>
            <a:rPr lang="en-US" sz="1100" b="0" baseline="0">
              <a:solidFill>
                <a:schemeClr val="dk1"/>
              </a:solidFill>
              <a:effectLst/>
              <a:latin typeface="+mn-lt"/>
              <a:ea typeface="+mn-ea"/>
              <a:cs typeface="+mn-cs"/>
            </a:rPr>
            <a:t>*final sign-off required here by Financial Planning and Dean</a:t>
          </a:r>
          <a:endParaRPr lang="en-US">
            <a:effectLst/>
          </a:endParaRPr>
        </a:p>
        <a:p>
          <a:pPr eaLnBrk="1" fontAlgn="auto" latinLnBrk="0" hangingPunct="1"/>
          <a:endParaRPr lang="en-US" sz="1100" b="1" u="sng"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Summary - BOG</a:t>
          </a:r>
          <a:endParaRPr lang="en-US">
            <a:effectLst/>
          </a:endParaRPr>
        </a:p>
        <a:p>
          <a:pPr eaLnBrk="1" fontAlgn="auto" latinLnBrk="0" hangingPunct="1"/>
          <a:r>
            <a:rPr lang="en-US" sz="1100" b="0">
              <a:solidFill>
                <a:schemeClr val="dk1"/>
              </a:solidFill>
              <a:effectLst/>
              <a:latin typeface="+mn-lt"/>
              <a:ea typeface="+mn-ea"/>
              <a:cs typeface="+mn-cs"/>
            </a:rPr>
            <a:t>*no</a:t>
          </a:r>
          <a:r>
            <a:rPr lang="en-US" sz="1100" b="0" baseline="0">
              <a:solidFill>
                <a:schemeClr val="dk1"/>
              </a:solidFill>
              <a:effectLst/>
              <a:latin typeface="+mn-lt"/>
              <a:ea typeface="+mn-ea"/>
              <a:cs typeface="+mn-cs"/>
            </a:rPr>
            <a:t> data entry required - auto calculates</a:t>
          </a:r>
        </a:p>
        <a:p>
          <a:pPr eaLnBrk="1" fontAlgn="auto" latinLnBrk="0" hangingPunct="1"/>
          <a:endParaRPr lang="en-US" sz="1100" b="0" baseline="0">
            <a:solidFill>
              <a:schemeClr val="dk1"/>
            </a:solidFill>
            <a:effectLst/>
            <a:latin typeface="+mn-lt"/>
            <a:ea typeface="+mn-ea"/>
            <a:cs typeface="+mn-cs"/>
          </a:endParaRPr>
        </a:p>
        <a:p>
          <a:pPr eaLnBrk="1" fontAlgn="auto" latinLnBrk="0" hangingPunct="1"/>
          <a:r>
            <a:rPr lang="en-US" sz="1100" b="1" u="sng" baseline="0">
              <a:solidFill>
                <a:schemeClr val="dk1"/>
              </a:solidFill>
              <a:effectLst/>
              <a:latin typeface="+mn-lt"/>
              <a:ea typeface="+mn-ea"/>
              <a:cs typeface="+mn-cs"/>
            </a:rPr>
            <a:t>Stakeholder Consultation ("Stake - " tabs)</a:t>
          </a:r>
          <a:endParaRPr lang="en-US" sz="1100" b="0" u="none" baseline="0">
            <a:solidFill>
              <a:schemeClr val="dk1"/>
            </a:solidFill>
            <a:effectLst/>
            <a:latin typeface="+mn-lt"/>
            <a:ea typeface="+mn-ea"/>
            <a:cs typeface="+mn-cs"/>
          </a:endParaRPr>
        </a:p>
        <a:p>
          <a:pPr eaLnBrk="1" fontAlgn="auto" latinLnBrk="0" hangingPunct="1"/>
          <a:r>
            <a:rPr lang="en-US" sz="1100" b="0" u="none" baseline="0">
              <a:solidFill>
                <a:schemeClr val="dk1"/>
              </a:solidFill>
              <a:effectLst/>
              <a:latin typeface="+mn-lt"/>
              <a:ea typeface="+mn-ea"/>
              <a:cs typeface="+mn-cs"/>
            </a:rPr>
            <a:t>Costs on stakeholder consultation worksheets will automatically populate the summary worksheets.  Final signoff by the Stakeholders MUST be obtained prior to ALT approval.</a:t>
          </a:r>
          <a:endParaRPr lang="en-US" b="1" u="sng">
            <a:effectLst/>
          </a:endParaRPr>
        </a:p>
        <a:p>
          <a:endParaRPr lang="en-US" sz="1100"/>
        </a:p>
      </xdr:txBody>
    </xdr:sp>
    <xdr:clientData/>
  </xdr:twoCellAnchor>
  <xdr:twoCellAnchor editAs="oneCell">
    <xdr:from>
      <xdr:col>0</xdr:col>
      <xdr:colOff>0</xdr:colOff>
      <xdr:row>23</xdr:row>
      <xdr:rowOff>85244</xdr:rowOff>
    </xdr:from>
    <xdr:to>
      <xdr:col>9</xdr:col>
      <xdr:colOff>514350</xdr:colOff>
      <xdr:row>29</xdr:row>
      <xdr:rowOff>57761</xdr:rowOff>
    </xdr:to>
    <xdr:pic>
      <xdr:nvPicPr>
        <xdr:cNvPr id="4" name="Picture 3">
          <a:extLst>
            <a:ext uri="{FF2B5EF4-FFF2-40B4-BE49-F238E27FC236}">
              <a16:creationId xmlns:a16="http://schemas.microsoft.com/office/drawing/2014/main" id="{F2290D87-F0B1-4A92-9336-6B1EC5BF7F5D}"/>
            </a:ext>
          </a:extLst>
        </xdr:cNvPr>
        <xdr:cNvPicPr>
          <a:picLocks noChangeAspect="1"/>
        </xdr:cNvPicPr>
      </xdr:nvPicPr>
      <xdr:blipFill>
        <a:blip xmlns:r="http://schemas.openxmlformats.org/officeDocument/2006/relationships" r:embed="rId1"/>
        <a:stretch>
          <a:fillRect/>
        </a:stretch>
      </xdr:blipFill>
      <xdr:spPr>
        <a:xfrm>
          <a:off x="0" y="4247669"/>
          <a:ext cx="6172200" cy="1058367"/>
        </a:xfrm>
        <a:prstGeom prst="rect">
          <a:avLst/>
        </a:prstGeom>
        <a:pattFill prst="pct5">
          <a:fgClr>
            <a:schemeClr val="accent1"/>
          </a:fgClr>
          <a:bgClr>
            <a:schemeClr val="bg1"/>
          </a:bgClr>
        </a:pattFill>
      </xdr:spPr>
    </xdr:pic>
    <xdr:clientData/>
  </xdr:twoCellAnchor>
  <xdr:twoCellAnchor>
    <xdr:from>
      <xdr:col>0</xdr:col>
      <xdr:colOff>47625</xdr:colOff>
      <xdr:row>25</xdr:row>
      <xdr:rowOff>1905</xdr:rowOff>
    </xdr:from>
    <xdr:to>
      <xdr:col>0</xdr:col>
      <xdr:colOff>276225</xdr:colOff>
      <xdr:row>26</xdr:row>
      <xdr:rowOff>17145</xdr:rowOff>
    </xdr:to>
    <xdr:sp macro="" textlink="">
      <xdr:nvSpPr>
        <xdr:cNvPr id="7" name="Right Arrow 7">
          <a:extLst>
            <a:ext uri="{FF2B5EF4-FFF2-40B4-BE49-F238E27FC236}">
              <a16:creationId xmlns:a16="http://schemas.microsoft.com/office/drawing/2014/main" id="{9BDC19C5-E926-4DDD-8DBF-5C715755E74F}"/>
            </a:ext>
          </a:extLst>
        </xdr:cNvPr>
        <xdr:cNvSpPr/>
      </xdr:nvSpPr>
      <xdr:spPr bwMode="auto">
        <a:xfrm>
          <a:off x="47625" y="4526280"/>
          <a:ext cx="228600" cy="196215"/>
        </a:xfrm>
        <a:prstGeom prst="rightArrow">
          <a:avLst/>
        </a:prstGeom>
        <a:solidFill>
          <a:srgbClr val="FF0000"/>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17</xdr:row>
      <xdr:rowOff>123826</xdr:rowOff>
    </xdr:from>
    <xdr:to>
      <xdr:col>4</xdr:col>
      <xdr:colOff>825499</xdr:colOff>
      <xdr:row>25</xdr:row>
      <xdr:rowOff>161926</xdr:rowOff>
    </xdr:to>
    <xdr:sp macro="" textlink="" fLocksText="0">
      <xdr:nvSpPr>
        <xdr:cNvPr id="3" name="TextBox 2">
          <a:extLst>
            <a:ext uri="{FF2B5EF4-FFF2-40B4-BE49-F238E27FC236}">
              <a16:creationId xmlns:a16="http://schemas.microsoft.com/office/drawing/2014/main" id="{00000000-0008-0000-0100-000003000000}"/>
            </a:ext>
          </a:extLst>
        </xdr:cNvPr>
        <xdr:cNvSpPr txBox="1"/>
      </xdr:nvSpPr>
      <xdr:spPr>
        <a:xfrm>
          <a:off x="47625" y="3600451"/>
          <a:ext cx="7350124" cy="1562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twoCellAnchor>
    <xdr:from>
      <xdr:col>0</xdr:col>
      <xdr:colOff>95250</xdr:colOff>
      <xdr:row>46</xdr:row>
      <xdr:rowOff>85726</xdr:rowOff>
    </xdr:from>
    <xdr:to>
      <xdr:col>4</xdr:col>
      <xdr:colOff>873124</xdr:colOff>
      <xdr:row>55</xdr:row>
      <xdr:rowOff>158750</xdr:rowOff>
    </xdr:to>
    <xdr:sp macro="" textlink="" fLocksText="0">
      <xdr:nvSpPr>
        <xdr:cNvPr id="6" name="TextBox 5">
          <a:extLst>
            <a:ext uri="{FF2B5EF4-FFF2-40B4-BE49-F238E27FC236}">
              <a16:creationId xmlns:a16="http://schemas.microsoft.com/office/drawing/2014/main" id="{00000000-0008-0000-0100-000006000000}"/>
            </a:ext>
          </a:extLst>
        </xdr:cNvPr>
        <xdr:cNvSpPr txBox="1"/>
      </xdr:nvSpPr>
      <xdr:spPr>
        <a:xfrm>
          <a:off x="95250" y="8705851"/>
          <a:ext cx="7350124" cy="1787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twoCellAnchor>
    <xdr:from>
      <xdr:col>0</xdr:col>
      <xdr:colOff>85725</xdr:colOff>
      <xdr:row>30</xdr:row>
      <xdr:rowOff>38101</xdr:rowOff>
    </xdr:from>
    <xdr:to>
      <xdr:col>4</xdr:col>
      <xdr:colOff>863599</xdr:colOff>
      <xdr:row>33</xdr:row>
      <xdr:rowOff>0</xdr:rowOff>
    </xdr:to>
    <xdr:sp macro="" textlink="" fLocksText="0">
      <xdr:nvSpPr>
        <xdr:cNvPr id="4" name="TextBox 3">
          <a:extLst>
            <a:ext uri="{FF2B5EF4-FFF2-40B4-BE49-F238E27FC236}">
              <a16:creationId xmlns:a16="http://schemas.microsoft.com/office/drawing/2014/main" id="{00000000-0008-0000-0100-000004000000}"/>
            </a:ext>
          </a:extLst>
        </xdr:cNvPr>
        <xdr:cNvSpPr txBox="1"/>
      </xdr:nvSpPr>
      <xdr:spPr>
        <a:xfrm>
          <a:off x="85725" y="6181726"/>
          <a:ext cx="7350124" cy="5333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Progression Here - Example</a:t>
          </a:r>
          <a:r>
            <a:rPr lang="en-US" sz="1100" b="1" baseline="0"/>
            <a:t> for 4 year program below</a:t>
          </a:r>
        </a:p>
        <a:p>
          <a:r>
            <a:rPr lang="en-US" sz="1100" b="0" baseline="0"/>
            <a:t>F, W, off, off, W, S, F, off, S, F, off, off,F</a:t>
          </a:r>
          <a:endParaRPr lang="en-US" sz="1100" b="0"/>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37</xdr:row>
      <xdr:rowOff>127000</xdr:rowOff>
    </xdr:from>
    <xdr:to>
      <xdr:col>15</xdr:col>
      <xdr:colOff>508000</xdr:colOff>
      <xdr:row>41</xdr:row>
      <xdr:rowOff>174626</xdr:rowOff>
    </xdr:to>
    <xdr:sp macro="" textlink="" fLocksText="0">
      <xdr:nvSpPr>
        <xdr:cNvPr id="5" name="TextBox 4">
          <a:extLst>
            <a:ext uri="{FF2B5EF4-FFF2-40B4-BE49-F238E27FC236}">
              <a16:creationId xmlns:a16="http://schemas.microsoft.com/office/drawing/2014/main" id="{00000000-0008-0000-0200-000005000000}"/>
            </a:ext>
          </a:extLst>
        </xdr:cNvPr>
        <xdr:cNvSpPr txBox="1"/>
      </xdr:nvSpPr>
      <xdr:spPr>
        <a:xfrm>
          <a:off x="79375" y="7254875"/>
          <a:ext cx="10223500" cy="8096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 Here</a:t>
          </a: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0</xdr:col>
      <xdr:colOff>44450</xdr:colOff>
      <xdr:row>31</xdr:row>
      <xdr:rowOff>79375</xdr:rowOff>
    </xdr:from>
    <xdr:to>
      <xdr:col>15</xdr:col>
      <xdr:colOff>533400</xdr:colOff>
      <xdr:row>41</xdr:row>
      <xdr:rowOff>79375</xdr:rowOff>
    </xdr:to>
    <xdr:sp macro="" textlink="" fLocksText="0">
      <xdr:nvSpPr>
        <xdr:cNvPr id="3" name="TextBox 2">
          <a:extLst>
            <a:ext uri="{FF2B5EF4-FFF2-40B4-BE49-F238E27FC236}">
              <a16:creationId xmlns:a16="http://schemas.microsoft.com/office/drawing/2014/main" id="{00000000-0008-0000-0300-000003000000}"/>
            </a:ext>
          </a:extLst>
        </xdr:cNvPr>
        <xdr:cNvSpPr txBox="1"/>
      </xdr:nvSpPr>
      <xdr:spPr>
        <a:xfrm>
          <a:off x="44450" y="6048375"/>
          <a:ext cx="10283825" cy="1905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Comments</a:t>
          </a:r>
          <a:r>
            <a:rPr lang="en-US" sz="1100" b="1" baseline="0"/>
            <a:t> Here</a:t>
          </a:r>
          <a:endParaRPr lang="en-US" sz="1100" b="1"/>
        </a:p>
      </xdr:txBody>
    </xdr:sp>
    <xdr:clientData fLocksWithSheet="0"/>
  </xdr:twoCellAnchor>
  <xdr:twoCellAnchor>
    <xdr:from>
      <xdr:col>0</xdr:col>
      <xdr:colOff>31751</xdr:colOff>
      <xdr:row>68</xdr:row>
      <xdr:rowOff>104775</xdr:rowOff>
    </xdr:from>
    <xdr:to>
      <xdr:col>15</xdr:col>
      <xdr:colOff>514350</xdr:colOff>
      <xdr:row>76</xdr:row>
      <xdr:rowOff>104775</xdr:rowOff>
    </xdr:to>
    <xdr:sp macro="" textlink="" fLocksText="0">
      <xdr:nvSpPr>
        <xdr:cNvPr id="4" name="TextBox 3">
          <a:extLst>
            <a:ext uri="{FF2B5EF4-FFF2-40B4-BE49-F238E27FC236}">
              <a16:creationId xmlns:a16="http://schemas.microsoft.com/office/drawing/2014/main" id="{00000000-0008-0000-0300-000004000000}"/>
            </a:ext>
          </a:extLst>
        </xdr:cNvPr>
        <xdr:cNvSpPr txBox="1"/>
      </xdr:nvSpPr>
      <xdr:spPr>
        <a:xfrm>
          <a:off x="31751" y="12172950"/>
          <a:ext cx="10360024" cy="152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92075</xdr:colOff>
      <xdr:row>105</xdr:row>
      <xdr:rowOff>127000</xdr:rowOff>
    </xdr:from>
    <xdr:to>
      <xdr:col>15</xdr:col>
      <xdr:colOff>574674</xdr:colOff>
      <xdr:row>113</xdr:row>
      <xdr:rowOff>127000</xdr:rowOff>
    </xdr:to>
    <xdr:sp macro="" textlink="" fLocksText="0">
      <xdr:nvSpPr>
        <xdr:cNvPr id="5" name="TextBox 4">
          <a:extLst>
            <a:ext uri="{FF2B5EF4-FFF2-40B4-BE49-F238E27FC236}">
              <a16:creationId xmlns:a16="http://schemas.microsoft.com/office/drawing/2014/main" id="{00000000-0008-0000-0300-000005000000}"/>
            </a:ext>
          </a:extLst>
        </xdr:cNvPr>
        <xdr:cNvSpPr txBox="1"/>
      </xdr:nvSpPr>
      <xdr:spPr>
        <a:xfrm>
          <a:off x="92075" y="20224750"/>
          <a:ext cx="10277474" cy="152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0</xdr:col>
      <xdr:colOff>114299</xdr:colOff>
      <xdr:row>37</xdr:row>
      <xdr:rowOff>161925</xdr:rowOff>
    </xdr:from>
    <xdr:to>
      <xdr:col>15</xdr:col>
      <xdr:colOff>492125</xdr:colOff>
      <xdr:row>42</xdr:row>
      <xdr:rowOff>47625</xdr:rowOff>
    </xdr:to>
    <xdr:sp macro="" textlink="" fLocksText="0">
      <xdr:nvSpPr>
        <xdr:cNvPr id="3" name="TextBox 2">
          <a:extLst>
            <a:ext uri="{FF2B5EF4-FFF2-40B4-BE49-F238E27FC236}">
              <a16:creationId xmlns:a16="http://schemas.microsoft.com/office/drawing/2014/main" id="{00000000-0008-0000-0400-000003000000}"/>
            </a:ext>
          </a:extLst>
        </xdr:cNvPr>
        <xdr:cNvSpPr txBox="1"/>
      </xdr:nvSpPr>
      <xdr:spPr>
        <a:xfrm>
          <a:off x="114299" y="7289800"/>
          <a:ext cx="10172701" cy="83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Comment Here</a:t>
          </a:r>
        </a:p>
      </xdr:txBody>
    </xdr: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0</xdr:col>
      <xdr:colOff>44450</xdr:colOff>
      <xdr:row>73</xdr:row>
      <xdr:rowOff>98425</xdr:rowOff>
    </xdr:from>
    <xdr:to>
      <xdr:col>5</xdr:col>
      <xdr:colOff>857250</xdr:colOff>
      <xdr:row>80</xdr:row>
      <xdr:rowOff>114300</xdr:rowOff>
    </xdr:to>
    <xdr:sp macro="" textlink="" fLocksText="0">
      <xdr:nvSpPr>
        <xdr:cNvPr id="2" name="TextBox 1">
          <a:extLst>
            <a:ext uri="{FF2B5EF4-FFF2-40B4-BE49-F238E27FC236}">
              <a16:creationId xmlns:a16="http://schemas.microsoft.com/office/drawing/2014/main" id="{00000000-0008-0000-0500-000002000000}"/>
            </a:ext>
          </a:extLst>
        </xdr:cNvPr>
        <xdr:cNvSpPr txBox="1"/>
      </xdr:nvSpPr>
      <xdr:spPr>
        <a:xfrm>
          <a:off x="44450" y="14624050"/>
          <a:ext cx="7785100" cy="134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95249</xdr:colOff>
      <xdr:row>9</xdr:row>
      <xdr:rowOff>47625</xdr:rowOff>
    </xdr:from>
    <xdr:to>
      <xdr:col>5</xdr:col>
      <xdr:colOff>952498</xdr:colOff>
      <xdr:row>15</xdr:row>
      <xdr:rowOff>161924</xdr:rowOff>
    </xdr:to>
    <xdr:sp macro="" textlink="" fLocksText="0">
      <xdr:nvSpPr>
        <xdr:cNvPr id="3" name="TextBox 2">
          <a:extLst>
            <a:ext uri="{FF2B5EF4-FFF2-40B4-BE49-F238E27FC236}">
              <a16:creationId xmlns:a16="http://schemas.microsoft.com/office/drawing/2014/main" id="{00000000-0008-0000-0500-000003000000}"/>
            </a:ext>
          </a:extLst>
        </xdr:cNvPr>
        <xdr:cNvSpPr txBox="1"/>
      </xdr:nvSpPr>
      <xdr:spPr>
        <a:xfrm>
          <a:off x="95249" y="1809750"/>
          <a:ext cx="7842249" cy="1257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79375</xdr:colOff>
      <xdr:row>29</xdr:row>
      <xdr:rowOff>127000</xdr:rowOff>
    </xdr:from>
    <xdr:to>
      <xdr:col>5</xdr:col>
      <xdr:colOff>971549</xdr:colOff>
      <xdr:row>36</xdr:row>
      <xdr:rowOff>47624</xdr:rowOff>
    </xdr:to>
    <xdr:sp macro="" textlink="" fLocksText="0">
      <xdr:nvSpPr>
        <xdr:cNvPr id="5" name="TextBox 4">
          <a:extLst>
            <a:ext uri="{FF2B5EF4-FFF2-40B4-BE49-F238E27FC236}">
              <a16:creationId xmlns:a16="http://schemas.microsoft.com/office/drawing/2014/main" id="{00000000-0008-0000-0500-000005000000}"/>
            </a:ext>
          </a:extLst>
        </xdr:cNvPr>
        <xdr:cNvSpPr txBox="1"/>
      </xdr:nvSpPr>
      <xdr:spPr>
        <a:xfrm>
          <a:off x="79375" y="5699125"/>
          <a:ext cx="7877174" cy="12541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9525</xdr:colOff>
      <xdr:row>45</xdr:row>
      <xdr:rowOff>66675</xdr:rowOff>
    </xdr:from>
    <xdr:to>
      <xdr:col>5</xdr:col>
      <xdr:colOff>952499</xdr:colOff>
      <xdr:row>51</xdr:row>
      <xdr:rowOff>180974</xdr:rowOff>
    </xdr:to>
    <xdr:sp macro="" textlink="" fLocksText="0">
      <xdr:nvSpPr>
        <xdr:cNvPr id="6" name="TextBox 5">
          <a:extLst>
            <a:ext uri="{FF2B5EF4-FFF2-40B4-BE49-F238E27FC236}">
              <a16:creationId xmlns:a16="http://schemas.microsoft.com/office/drawing/2014/main" id="{00000000-0008-0000-0500-000006000000}"/>
            </a:ext>
          </a:extLst>
        </xdr:cNvPr>
        <xdr:cNvSpPr txBox="1"/>
      </xdr:nvSpPr>
      <xdr:spPr>
        <a:xfrm>
          <a:off x="9525" y="8686800"/>
          <a:ext cx="7915274" cy="1257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twoCellAnchor>
    <xdr:from>
      <xdr:col>0</xdr:col>
      <xdr:colOff>47624</xdr:colOff>
      <xdr:row>58</xdr:row>
      <xdr:rowOff>53975</xdr:rowOff>
    </xdr:from>
    <xdr:to>
      <xdr:col>5</xdr:col>
      <xdr:colOff>920749</xdr:colOff>
      <xdr:row>64</xdr:row>
      <xdr:rowOff>127000</xdr:rowOff>
    </xdr:to>
    <xdr:sp macro="" textlink="" fLocksText="0">
      <xdr:nvSpPr>
        <xdr:cNvPr id="7" name="TextBox 6">
          <a:extLst>
            <a:ext uri="{FF2B5EF4-FFF2-40B4-BE49-F238E27FC236}">
              <a16:creationId xmlns:a16="http://schemas.microsoft.com/office/drawing/2014/main" id="{00000000-0008-0000-0500-000007000000}"/>
            </a:ext>
          </a:extLst>
        </xdr:cNvPr>
        <xdr:cNvSpPr txBox="1"/>
      </xdr:nvSpPr>
      <xdr:spPr>
        <a:xfrm>
          <a:off x="47624" y="11150600"/>
          <a:ext cx="7858125" cy="1216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a:t>
          </a:r>
          <a:r>
            <a:rPr lang="en-US" sz="1100" b="1" baseline="0"/>
            <a:t> Comments Here</a:t>
          </a:r>
          <a:endParaRPr lang="en-US" sz="1100" b="1"/>
        </a:p>
      </xdr:txBody>
    </xdr:sp>
    <xdr:clientData fLocksWithSheet="0"/>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20</xdr:row>
      <xdr:rowOff>66674</xdr:rowOff>
    </xdr:from>
    <xdr:to>
      <xdr:col>6</xdr:col>
      <xdr:colOff>657225</xdr:colOff>
      <xdr:row>27</xdr:row>
      <xdr:rowOff>85725</xdr:rowOff>
    </xdr:to>
    <xdr:sp macro="" textlink="" fLocksText="0">
      <xdr:nvSpPr>
        <xdr:cNvPr id="2" name="TextBox 1">
          <a:extLst>
            <a:ext uri="{FF2B5EF4-FFF2-40B4-BE49-F238E27FC236}">
              <a16:creationId xmlns:a16="http://schemas.microsoft.com/office/drawing/2014/main" id="{00000000-0008-0000-08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drawings/drawing8.xml><?xml version="1.0" encoding="utf-8"?>
<xdr:wsDr xmlns:xdr="http://schemas.openxmlformats.org/drawingml/2006/spreadsheetDrawing" xmlns:a="http://schemas.openxmlformats.org/drawingml/2006/main">
  <xdr:twoCellAnchor>
    <xdr:from>
      <xdr:col>0</xdr:col>
      <xdr:colOff>19050</xdr:colOff>
      <xdr:row>20</xdr:row>
      <xdr:rowOff>66674</xdr:rowOff>
    </xdr:from>
    <xdr:to>
      <xdr:col>6</xdr:col>
      <xdr:colOff>657225</xdr:colOff>
      <xdr:row>27</xdr:row>
      <xdr:rowOff>85725</xdr:rowOff>
    </xdr:to>
    <xdr:sp macro="" textlink="" fLocksText="0">
      <xdr:nvSpPr>
        <xdr:cNvPr id="2" name="TextBox 1">
          <a:extLst>
            <a:ext uri="{FF2B5EF4-FFF2-40B4-BE49-F238E27FC236}">
              <a16:creationId xmlns:a16="http://schemas.microsoft.com/office/drawing/2014/main" id="{00000000-0008-0000-09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drawings/drawing9.xml><?xml version="1.0" encoding="utf-8"?>
<xdr:wsDr xmlns:xdr="http://schemas.openxmlformats.org/drawingml/2006/spreadsheetDrawing" xmlns:a="http://schemas.openxmlformats.org/drawingml/2006/main">
  <xdr:twoCellAnchor>
    <xdr:from>
      <xdr:col>0</xdr:col>
      <xdr:colOff>19050</xdr:colOff>
      <xdr:row>22</xdr:row>
      <xdr:rowOff>66674</xdr:rowOff>
    </xdr:from>
    <xdr:to>
      <xdr:col>6</xdr:col>
      <xdr:colOff>657225</xdr:colOff>
      <xdr:row>29</xdr:row>
      <xdr:rowOff>85725</xdr:rowOff>
    </xdr:to>
    <xdr:sp macro="" textlink="" fLocksText="0">
      <xdr:nvSpPr>
        <xdr:cNvPr id="2" name="TextBox 1">
          <a:extLst>
            <a:ext uri="{FF2B5EF4-FFF2-40B4-BE49-F238E27FC236}">
              <a16:creationId xmlns:a16="http://schemas.microsoft.com/office/drawing/2014/main" id="{00000000-0008-0000-0A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20</xdr:row>
      <xdr:rowOff>66674</xdr:rowOff>
    </xdr:from>
    <xdr:to>
      <xdr:col>6</xdr:col>
      <xdr:colOff>657225</xdr:colOff>
      <xdr:row>27</xdr:row>
      <xdr:rowOff>85725</xdr:rowOff>
    </xdr:to>
    <xdr:sp macro="" textlink="" fLocksText="0">
      <xdr:nvSpPr>
        <xdr:cNvPr id="2" name="TextBox 1">
          <a:extLst>
            <a:ext uri="{FF2B5EF4-FFF2-40B4-BE49-F238E27FC236}">
              <a16:creationId xmlns:a16="http://schemas.microsoft.com/office/drawing/2014/main" id="{00000000-0008-0000-0B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drawings/drawing11.xml><?xml version="1.0" encoding="utf-8"?>
<xdr:wsDr xmlns:xdr="http://schemas.openxmlformats.org/drawingml/2006/spreadsheetDrawing" xmlns:a="http://schemas.openxmlformats.org/drawingml/2006/main">
  <xdr:twoCellAnchor>
    <xdr:from>
      <xdr:col>0</xdr:col>
      <xdr:colOff>19050</xdr:colOff>
      <xdr:row>20</xdr:row>
      <xdr:rowOff>66674</xdr:rowOff>
    </xdr:from>
    <xdr:to>
      <xdr:col>6</xdr:col>
      <xdr:colOff>657225</xdr:colOff>
      <xdr:row>27</xdr:row>
      <xdr:rowOff>85725</xdr:rowOff>
    </xdr:to>
    <xdr:sp macro="" textlink="" fLocksText="0">
      <xdr:nvSpPr>
        <xdr:cNvPr id="2" name="TextBox 1">
          <a:extLst>
            <a:ext uri="{FF2B5EF4-FFF2-40B4-BE49-F238E27FC236}">
              <a16:creationId xmlns:a16="http://schemas.microsoft.com/office/drawing/2014/main" id="{00000000-0008-0000-0C00-000002000000}"/>
            </a:ext>
          </a:extLst>
        </xdr:cNvPr>
        <xdr:cNvSpPr txBox="1"/>
      </xdr:nvSpPr>
      <xdr:spPr>
        <a:xfrm>
          <a:off x="19050" y="4333874"/>
          <a:ext cx="6257925" cy="1352551"/>
        </a:xfrm>
        <a:prstGeom prst="rect">
          <a:avLst/>
        </a:prstGeom>
        <a:solidFill>
          <a:schemeClr val="lt1"/>
        </a:solid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t>Insert Rationale</a:t>
          </a:r>
          <a:r>
            <a:rPr lang="en-US" sz="1100" b="1" baseline="0"/>
            <a:t> for Costs here:</a:t>
          </a:r>
          <a:endParaRPr lang="en-US" sz="1100" b="0" baseline="0"/>
        </a:p>
        <a:p>
          <a:endParaRPr lang="en-US" sz="1100" b="1"/>
        </a:p>
      </xdr:txBody>
    </xdr:sp>
    <xdr:clientData fLocksWithSheet="0"/>
  </xdr:twoCellAnchor>
</xdr:wsDr>
</file>

<file path=xl/theme/theme1.xml><?xml version="1.0" encoding="utf-8"?>
<a:theme xmlns:a="http://schemas.openxmlformats.org/drawingml/2006/main" name="Office Theme">
  <a:themeElements>
    <a:clrScheme name="Origin">
      <a:dk1>
        <a:sysClr val="windowText" lastClr="000000"/>
      </a:dk1>
      <a:lt1>
        <a:sysClr val="window" lastClr="FFFFFF"/>
      </a:lt1>
      <a:dk2>
        <a:srgbClr val="464653"/>
      </a:dk2>
      <a:lt2>
        <a:srgbClr val="DDE9EC"/>
      </a:lt2>
      <a:accent1>
        <a:srgbClr val="727CA3"/>
      </a:accent1>
      <a:accent2>
        <a:srgbClr val="9FB8CD"/>
      </a:accent2>
      <a:accent3>
        <a:srgbClr val="D2DA7A"/>
      </a:accent3>
      <a:accent4>
        <a:srgbClr val="FADA7A"/>
      </a:accent4>
      <a:accent5>
        <a:srgbClr val="B88472"/>
      </a:accent5>
      <a:accent6>
        <a:srgbClr val="8E736A"/>
      </a:accent6>
      <a:hlink>
        <a:srgbClr val="B292CA"/>
      </a:hlink>
      <a:folHlink>
        <a:srgbClr val="6B56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cu.gov.on.ca/pepg/audiences/college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A25"/>
  <sheetViews>
    <sheetView zoomScaleNormal="100" workbookViewId="0">
      <selection activeCell="M9" sqref="M9"/>
    </sheetView>
  </sheetViews>
  <sheetFormatPr defaultColWidth="9.140625" defaultRowHeight="15" x14ac:dyDescent="0.25"/>
  <cols>
    <col min="1" max="16384" width="9.140625" style="1"/>
  </cols>
  <sheetData>
    <row r="4" spans="1:1" x14ac:dyDescent="0.25">
      <c r="A4" s="33"/>
    </row>
    <row r="23" spans="1:1" x14ac:dyDescent="0.25">
      <c r="A23" s="118" t="s">
        <v>231</v>
      </c>
    </row>
    <row r="24" spans="1:1" x14ac:dyDescent="0.25">
      <c r="A24" s="117"/>
    </row>
    <row r="25" spans="1:1" x14ac:dyDescent="0.25">
      <c r="A25" s="117"/>
    </row>
  </sheetData>
  <sheetProtection algorithmName="SHA-512" hashValue="vB9/UX/H1qwo9C3IgNM4oE+zQH1qalyObMP7MGyE6L0hos/TDP6ZUscZPEidKDDh1SMGMLTBgmDQhD2W/z6lvw==" saltValue="hGLrme2Lu0qMWFhOdFTepg==" spinCount="100000" sheet="1" objects="1" scenarios="1"/>
  <hyperlinks>
    <hyperlink ref="A23" r:id="rId1" xr:uid="{00000000-0004-0000-0000-000000000000}"/>
  </hyperlinks>
  <pageMargins left="0.7" right="0.7" top="0.75" bottom="0.75" header="0.3" footer="0.3"/>
  <pageSetup fitToHeight="0" orientation="portrait" r:id="rId2"/>
  <rowBreaks count="1" manualBreakCount="1">
    <brk id="43" max="9"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42"/>
  <sheetViews>
    <sheetView zoomScaleNormal="100" workbookViewId="0">
      <selection activeCell="C7" sqref="C7:E7"/>
    </sheetView>
  </sheetViews>
  <sheetFormatPr defaultColWidth="9.140625" defaultRowHeight="15" x14ac:dyDescent="0.25"/>
  <cols>
    <col min="1" max="1" width="2.42578125" style="1" customWidth="1"/>
    <col min="2" max="2" width="66.85546875" style="4" customWidth="1"/>
    <col min="3" max="3" width="14.85546875" style="3" customWidth="1"/>
    <col min="4" max="5" width="14.85546875" style="1" customWidth="1"/>
    <col min="6" max="16384" width="9.140625" style="1"/>
  </cols>
  <sheetData>
    <row r="1" spans="1:5" ht="18.75" x14ac:dyDescent="0.3">
      <c r="A1" s="19" t="s">
        <v>44</v>
      </c>
    </row>
    <row r="2" spans="1:5" x14ac:dyDescent="0.25">
      <c r="A2" s="1" t="s">
        <v>12</v>
      </c>
      <c r="B2" s="5"/>
      <c r="C2" s="150"/>
      <c r="D2" s="150"/>
      <c r="E2" s="150"/>
    </row>
    <row r="3" spans="1:5" ht="15" customHeight="1" x14ac:dyDescent="0.25">
      <c r="A3" s="1" t="s">
        <v>11</v>
      </c>
      <c r="B3" s="5"/>
      <c r="C3" s="149"/>
      <c r="D3" s="149"/>
      <c r="E3" s="149"/>
    </row>
    <row r="4" spans="1:5" x14ac:dyDescent="0.25">
      <c r="A4" s="1" t="s">
        <v>10</v>
      </c>
      <c r="B4" s="5"/>
      <c r="C4" s="149"/>
      <c r="D4" s="149"/>
      <c r="E4" s="149"/>
    </row>
    <row r="5" spans="1:5" x14ac:dyDescent="0.25">
      <c r="A5" s="1" t="s">
        <v>39</v>
      </c>
      <c r="B5" s="5"/>
      <c r="C5" s="149"/>
      <c r="D5" s="149"/>
      <c r="E5" s="149"/>
    </row>
    <row r="6" spans="1:5" x14ac:dyDescent="0.25">
      <c r="C6" s="151" t="s">
        <v>278</v>
      </c>
      <c r="D6" s="151"/>
      <c r="E6" s="151"/>
    </row>
    <row r="7" spans="1:5" x14ac:dyDescent="0.25">
      <c r="B7" s="5" t="s">
        <v>193</v>
      </c>
      <c r="C7" s="149" t="s">
        <v>145</v>
      </c>
      <c r="D7" s="149"/>
      <c r="E7" s="149"/>
    </row>
    <row r="9" spans="1:5" x14ac:dyDescent="0.25">
      <c r="B9" s="69" t="s">
        <v>192</v>
      </c>
    </row>
    <row r="10" spans="1:5" ht="30" x14ac:dyDescent="0.25">
      <c r="B10" s="69"/>
      <c r="C10" s="11" t="s">
        <v>35</v>
      </c>
      <c r="D10" s="11" t="s">
        <v>36</v>
      </c>
      <c r="E10" s="10" t="s">
        <v>18</v>
      </c>
    </row>
    <row r="11" spans="1:5" x14ac:dyDescent="0.25">
      <c r="A11" s="1">
        <v>1</v>
      </c>
      <c r="B11" s="4" t="s">
        <v>25</v>
      </c>
      <c r="C11" s="6"/>
      <c r="D11" s="6"/>
      <c r="E11" s="6"/>
    </row>
    <row r="12" spans="1:5" x14ac:dyDescent="0.25">
      <c r="C12" s="1"/>
    </row>
    <row r="13" spans="1:5" x14ac:dyDescent="0.25">
      <c r="A13" s="1">
        <v>2</v>
      </c>
      <c r="B13" s="4" t="s">
        <v>261</v>
      </c>
      <c r="C13" s="9">
        <v>4276</v>
      </c>
      <c r="E13" s="70"/>
    </row>
    <row r="14" spans="1:5" x14ac:dyDescent="0.25">
      <c r="B14" s="4" t="s">
        <v>259</v>
      </c>
      <c r="C14" s="8"/>
    </row>
    <row r="15" spans="1:5" x14ac:dyDescent="0.25">
      <c r="B15" s="4" t="s">
        <v>260</v>
      </c>
      <c r="C15" s="8"/>
    </row>
    <row r="16" spans="1:5" x14ac:dyDescent="0.25">
      <c r="B16" s="4" t="s">
        <v>19</v>
      </c>
      <c r="C16" s="6"/>
    </row>
    <row r="17" spans="1:3" x14ac:dyDescent="0.25">
      <c r="B17" s="4" t="s">
        <v>20</v>
      </c>
      <c r="C17" s="71">
        <f>IFERROR(C14*C15/C16,0)</f>
        <v>0</v>
      </c>
    </row>
    <row r="18" spans="1:3" x14ac:dyDescent="0.25">
      <c r="C18" s="71"/>
    </row>
    <row r="19" spans="1:3" x14ac:dyDescent="0.25">
      <c r="B19" s="69"/>
    </row>
    <row r="27" spans="1:3" x14ac:dyDescent="0.25">
      <c r="B27" s="2" t="s">
        <v>262</v>
      </c>
    </row>
    <row r="29" spans="1:3" x14ac:dyDescent="0.25">
      <c r="B29" s="69" t="s">
        <v>198</v>
      </c>
    </row>
    <row r="30" spans="1:3" x14ac:dyDescent="0.25">
      <c r="A30" s="1">
        <v>1</v>
      </c>
      <c r="B30" s="4" t="s">
        <v>199</v>
      </c>
    </row>
    <row r="35" spans="1:5" x14ac:dyDescent="0.25">
      <c r="B35" s="69" t="s">
        <v>47</v>
      </c>
    </row>
    <row r="36" spans="1:5" x14ac:dyDescent="0.25">
      <c r="A36" s="1">
        <v>1</v>
      </c>
      <c r="B36" s="4" t="s">
        <v>196</v>
      </c>
      <c r="C36" s="6"/>
    </row>
    <row r="38" spans="1:5" x14ac:dyDescent="0.25">
      <c r="A38" s="1">
        <v>2</v>
      </c>
      <c r="B38" s="4" t="s">
        <v>197</v>
      </c>
      <c r="C38" s="7"/>
    </row>
    <row r="39" spans="1:5" x14ac:dyDescent="0.25">
      <c r="C39" s="1"/>
    </row>
    <row r="40" spans="1:5" x14ac:dyDescent="0.25">
      <c r="A40" s="1">
        <v>3</v>
      </c>
      <c r="B40" s="4" t="s">
        <v>230</v>
      </c>
      <c r="C40" s="11" t="s">
        <v>30</v>
      </c>
      <c r="D40" s="10" t="s">
        <v>31</v>
      </c>
      <c r="E40" s="2" t="s">
        <v>33</v>
      </c>
    </row>
    <row r="41" spans="1:5" x14ac:dyDescent="0.25">
      <c r="B41" s="4" t="s">
        <v>26</v>
      </c>
      <c r="C41" s="12">
        <v>310</v>
      </c>
      <c r="D41" s="7"/>
      <c r="E41" s="6"/>
    </row>
    <row r="42" spans="1:5" x14ac:dyDescent="0.25">
      <c r="B42" s="4" t="s">
        <v>24</v>
      </c>
      <c r="C42" s="13"/>
      <c r="D42" s="3" t="s">
        <v>32</v>
      </c>
      <c r="E42" s="3" t="s">
        <v>32</v>
      </c>
    </row>
    <row r="43" spans="1:5" x14ac:dyDescent="0.25">
      <c r="B43" s="4" t="s">
        <v>200</v>
      </c>
      <c r="C43" s="13"/>
      <c r="D43" s="7"/>
      <c r="E43" s="6"/>
    </row>
    <row r="44" spans="1:5" x14ac:dyDescent="0.25">
      <c r="B44" s="4" t="s">
        <v>201</v>
      </c>
      <c r="C44" s="13"/>
      <c r="D44" s="3" t="s">
        <v>32</v>
      </c>
      <c r="E44" s="3" t="s">
        <v>32</v>
      </c>
    </row>
    <row r="45" spans="1:5" x14ac:dyDescent="0.25">
      <c r="B45" s="4" t="s">
        <v>202</v>
      </c>
      <c r="C45" s="13"/>
      <c r="D45" s="7"/>
      <c r="E45" s="6"/>
    </row>
    <row r="46" spans="1:5" x14ac:dyDescent="0.25">
      <c r="B46" s="4" t="s">
        <v>203</v>
      </c>
      <c r="C46" s="13"/>
      <c r="D46" s="3" t="s">
        <v>32</v>
      </c>
      <c r="E46" s="3" t="s">
        <v>32</v>
      </c>
    </row>
    <row r="47" spans="1:5" x14ac:dyDescent="0.25">
      <c r="D47" s="3"/>
    </row>
    <row r="48" spans="1:5" x14ac:dyDescent="0.25">
      <c r="B48" s="72" t="str">
        <f>IF(OR(E41&lt;&gt;"",E43&lt;&gt;""),"Please comment below on when new hire required in plan","")</f>
        <v/>
      </c>
    </row>
    <row r="49" spans="2:2" x14ac:dyDescent="0.25">
      <c r="B49" s="69"/>
    </row>
    <row r="60" spans="2:2" x14ac:dyDescent="0.25">
      <c r="B60" s="69"/>
    </row>
    <row r="61" spans="2:2" x14ac:dyDescent="0.25">
      <c r="B61" s="73"/>
    </row>
    <row r="140" spans="3:4" x14ac:dyDescent="0.25">
      <c r="C140" s="3" t="s">
        <v>13</v>
      </c>
      <c r="D140" s="3" t="s">
        <v>27</v>
      </c>
    </row>
    <row r="141" spans="3:4" x14ac:dyDescent="0.25">
      <c r="C141" s="3" t="s">
        <v>14</v>
      </c>
      <c r="D141" s="3" t="s">
        <v>28</v>
      </c>
    </row>
    <row r="142" spans="3:4" x14ac:dyDescent="0.25">
      <c r="D142" s="3"/>
    </row>
  </sheetData>
  <sheetProtection algorithmName="SHA-512" hashValue="sn3mA3uVAYc1IEbMNjwkl4FuE1o6qdhUvjSBDGQXhzc13QI/YyHqx78Z313vB6XJzMevV6MLN9bzPUlb3q0Zig==" saltValue="h0RKnFP80/QrvHSD2ZhGdg==" spinCount="100000" sheet="1" objects="1" scenarios="1"/>
  <mergeCells count="6">
    <mergeCell ref="C7:E7"/>
    <mergeCell ref="C2:E2"/>
    <mergeCell ref="C4:E4"/>
    <mergeCell ref="C3:E3"/>
    <mergeCell ref="C5:E5"/>
    <mergeCell ref="C6:E6"/>
  </mergeCells>
  <dataValidations count="1">
    <dataValidation type="list" allowBlank="1" showInputMessage="1" showErrorMessage="1" sqref="C38 D41 D43 D45" xr:uid="{00000000-0002-0000-0100-000000000000}">
      <formula1>$C$140:$C$141</formula1>
    </dataValidation>
  </dataValidations>
  <pageMargins left="0.7" right="0.7" top="0.75" bottom="0.75" header="0.3" footer="0.3"/>
  <pageSetup scale="81" fitToHeight="0" orientation="portrait" r:id="rId1"/>
  <headerFooter>
    <oddFooter>&amp;LTemplate Version Date: 10/26/2017&amp;R&amp;P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'Summary - Finance'!$A$136:$A$144</xm:f>
          </x14:formula1>
          <xm:sqref>C7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69"/>
  <sheetViews>
    <sheetView view="pageBreakPreview" topLeftCell="A37" zoomScaleNormal="100" zoomScaleSheetLayoutView="100" workbookViewId="0">
      <selection activeCell="J28" sqref="J28"/>
    </sheetView>
  </sheetViews>
  <sheetFormatPr defaultColWidth="9.140625" defaultRowHeight="15" x14ac:dyDescent="0.25"/>
  <cols>
    <col min="1" max="1" width="20.140625" style="1" customWidth="1"/>
    <col min="2" max="2" width="9.140625" style="4"/>
    <col min="3" max="3" width="9.140625" style="3"/>
    <col min="4" max="16384" width="9.140625" style="1"/>
  </cols>
  <sheetData>
    <row r="1" spans="1:16" ht="18.75" x14ac:dyDescent="0.3">
      <c r="A1" s="19" t="s">
        <v>43</v>
      </c>
      <c r="B1" s="14"/>
      <c r="C1" s="14"/>
      <c r="D1" s="14"/>
      <c r="E1" s="14"/>
      <c r="F1" s="14"/>
      <c r="G1" s="14"/>
      <c r="H1" s="14"/>
      <c r="I1" s="14"/>
      <c r="J1" s="74"/>
      <c r="K1" s="14"/>
      <c r="L1" s="14"/>
      <c r="M1" s="14"/>
      <c r="N1" s="15" t="s">
        <v>37</v>
      </c>
      <c r="O1" s="154">
        <f>'Program Summary'!$C$2</f>
        <v>0</v>
      </c>
      <c r="P1" s="155"/>
    </row>
    <row r="2" spans="1:16" x14ac:dyDescent="0.25">
      <c r="A2" s="75" t="s">
        <v>45</v>
      </c>
      <c r="B2" s="158">
        <f>'Program Summary'!C3</f>
        <v>0</v>
      </c>
      <c r="C2" s="159"/>
      <c r="D2" s="159"/>
      <c r="E2" s="159"/>
      <c r="F2" s="159"/>
      <c r="G2" s="160"/>
      <c r="H2" s="14"/>
      <c r="I2" s="14"/>
      <c r="J2" s="14"/>
      <c r="K2" s="74"/>
      <c r="L2" s="14"/>
      <c r="M2" s="14"/>
      <c r="N2" s="15" t="s">
        <v>38</v>
      </c>
      <c r="O2" s="156">
        <f>'Program Summary'!$C$4</f>
        <v>0</v>
      </c>
      <c r="P2" s="157"/>
    </row>
    <row r="3" spans="1:16" x14ac:dyDescent="0.25">
      <c r="A3" s="75" t="s">
        <v>46</v>
      </c>
      <c r="B3" s="158">
        <f>'Program Summary'!C5</f>
        <v>0</v>
      </c>
      <c r="C3" s="159"/>
      <c r="D3" s="159"/>
      <c r="E3" s="159"/>
      <c r="F3" s="159"/>
      <c r="G3" s="160"/>
      <c r="H3" s="14"/>
      <c r="I3" s="14"/>
      <c r="J3" s="14"/>
      <c r="K3" s="14"/>
      <c r="L3" s="14"/>
    </row>
    <row r="4" spans="1:16" x14ac:dyDescent="0.25">
      <c r="A4" s="2"/>
      <c r="B4" s="162"/>
      <c r="C4" s="162"/>
      <c r="D4" s="14"/>
      <c r="E4" s="14"/>
      <c r="F4" s="14"/>
      <c r="G4" s="14"/>
      <c r="H4" s="14"/>
      <c r="I4" s="14"/>
      <c r="J4" s="14"/>
      <c r="K4" s="14"/>
      <c r="L4" s="14"/>
      <c r="M4" s="14"/>
      <c r="N4" s="14"/>
      <c r="O4" s="14"/>
      <c r="P4" s="14"/>
    </row>
    <row r="5" spans="1:16" x14ac:dyDescent="0.25">
      <c r="A5" s="2"/>
      <c r="B5" s="161" t="s">
        <v>34</v>
      </c>
      <c r="C5" s="161"/>
      <c r="D5" s="161"/>
      <c r="E5" s="161"/>
      <c r="F5" s="161"/>
      <c r="G5" s="161"/>
      <c r="H5" s="161"/>
      <c r="I5" s="161"/>
      <c r="J5" s="161"/>
      <c r="K5" s="161"/>
      <c r="L5" s="161"/>
      <c r="M5" s="161"/>
      <c r="N5" s="161"/>
      <c r="O5" s="161"/>
      <c r="P5" s="161"/>
    </row>
    <row r="6" spans="1:16" x14ac:dyDescent="0.25">
      <c r="A6" s="77" t="s">
        <v>204</v>
      </c>
      <c r="B6" s="152">
        <f>B3</f>
        <v>0</v>
      </c>
      <c r="C6" s="153"/>
      <c r="D6" s="153"/>
      <c r="E6" s="163"/>
      <c r="F6" s="163"/>
      <c r="G6" s="163"/>
      <c r="H6" s="163"/>
      <c r="I6" s="163"/>
      <c r="J6" s="163"/>
      <c r="K6" s="163"/>
      <c r="L6" s="163"/>
      <c r="M6" s="163"/>
      <c r="N6" s="163"/>
      <c r="O6" s="163"/>
      <c r="P6" s="163"/>
    </row>
    <row r="7" spans="1:16" x14ac:dyDescent="0.25">
      <c r="A7" s="77" t="s">
        <v>40</v>
      </c>
      <c r="B7" s="78" t="s">
        <v>0</v>
      </c>
      <c r="C7" s="78" t="s">
        <v>1</v>
      </c>
      <c r="D7" s="79" t="s">
        <v>2</v>
      </c>
      <c r="E7" s="78" t="s">
        <v>0</v>
      </c>
      <c r="F7" s="78" t="s">
        <v>1</v>
      </c>
      <c r="G7" s="79" t="s">
        <v>2</v>
      </c>
      <c r="H7" s="78" t="s">
        <v>0</v>
      </c>
      <c r="I7" s="78" t="s">
        <v>1</v>
      </c>
      <c r="J7" s="79" t="s">
        <v>2</v>
      </c>
      <c r="K7" s="78" t="s">
        <v>0</v>
      </c>
      <c r="L7" s="78" t="s">
        <v>1</v>
      </c>
      <c r="M7" s="79" t="s">
        <v>2</v>
      </c>
      <c r="N7" s="78" t="s">
        <v>0</v>
      </c>
      <c r="O7" s="78" t="s">
        <v>1</v>
      </c>
      <c r="P7" s="79" t="s">
        <v>2</v>
      </c>
    </row>
    <row r="8" spans="1:16" x14ac:dyDescent="0.25">
      <c r="A8" s="80" t="s">
        <v>3</v>
      </c>
      <c r="B8" s="14"/>
      <c r="C8" s="14"/>
      <c r="D8" s="81"/>
      <c r="E8" s="14"/>
      <c r="F8" s="14"/>
      <c r="G8" s="81"/>
      <c r="H8" s="14"/>
      <c r="I8" s="14"/>
      <c r="J8" s="81"/>
      <c r="K8" s="14"/>
      <c r="L8" s="14"/>
      <c r="M8" s="81"/>
      <c r="N8" s="14"/>
      <c r="O8" s="14"/>
      <c r="P8" s="81"/>
    </row>
    <row r="9" spans="1:16" x14ac:dyDescent="0.25">
      <c r="A9" s="76" t="s">
        <v>41</v>
      </c>
      <c r="B9" s="16">
        <v>0</v>
      </c>
      <c r="C9" s="16">
        <v>0</v>
      </c>
      <c r="D9" s="17">
        <v>0</v>
      </c>
      <c r="E9" s="16">
        <v>0</v>
      </c>
      <c r="F9" s="16">
        <v>0</v>
      </c>
      <c r="G9" s="17">
        <v>0</v>
      </c>
      <c r="H9" s="16">
        <v>0</v>
      </c>
      <c r="I9" s="16">
        <v>0</v>
      </c>
      <c r="J9" s="17">
        <v>0</v>
      </c>
      <c r="K9" s="16">
        <v>0</v>
      </c>
      <c r="L9" s="16">
        <v>0</v>
      </c>
      <c r="M9" s="17">
        <v>0</v>
      </c>
      <c r="N9" s="16">
        <v>0</v>
      </c>
      <c r="O9" s="16">
        <v>0</v>
      </c>
      <c r="P9" s="17">
        <v>0</v>
      </c>
    </row>
    <row r="10" spans="1:16" x14ac:dyDescent="0.25">
      <c r="A10" s="76" t="s">
        <v>42</v>
      </c>
      <c r="B10" s="16">
        <v>0</v>
      </c>
      <c r="C10" s="16">
        <v>0</v>
      </c>
      <c r="D10" s="17">
        <v>0</v>
      </c>
      <c r="E10" s="16">
        <v>0</v>
      </c>
      <c r="F10" s="16">
        <v>0</v>
      </c>
      <c r="G10" s="17">
        <v>0</v>
      </c>
      <c r="H10" s="16">
        <v>0</v>
      </c>
      <c r="I10" s="16">
        <v>0</v>
      </c>
      <c r="J10" s="17">
        <v>0</v>
      </c>
      <c r="K10" s="16">
        <v>0</v>
      </c>
      <c r="L10" s="16">
        <v>0</v>
      </c>
      <c r="M10" s="17">
        <v>0</v>
      </c>
      <c r="N10" s="16">
        <v>0</v>
      </c>
      <c r="O10" s="16">
        <v>0</v>
      </c>
      <c r="P10" s="17">
        <v>0</v>
      </c>
    </row>
    <row r="11" spans="1:16" x14ac:dyDescent="0.25">
      <c r="A11" s="80" t="s">
        <v>4</v>
      </c>
      <c r="B11" s="60"/>
      <c r="C11" s="60"/>
      <c r="D11" s="61"/>
      <c r="E11" s="60"/>
      <c r="F11" s="60"/>
      <c r="G11" s="61"/>
      <c r="H11" s="60"/>
      <c r="I11" s="60"/>
      <c r="J11" s="61"/>
      <c r="K11" s="60"/>
      <c r="L11" s="60"/>
      <c r="M11" s="61"/>
      <c r="N11" s="60"/>
      <c r="O11" s="60"/>
      <c r="P11" s="61"/>
    </row>
    <row r="12" spans="1:16" x14ac:dyDescent="0.25">
      <c r="A12" s="76" t="s">
        <v>41</v>
      </c>
      <c r="B12" s="16">
        <v>0</v>
      </c>
      <c r="C12" s="16">
        <v>0</v>
      </c>
      <c r="D12" s="17">
        <v>0</v>
      </c>
      <c r="E12" s="16">
        <v>0</v>
      </c>
      <c r="F12" s="16">
        <v>0</v>
      </c>
      <c r="G12" s="17">
        <v>0</v>
      </c>
      <c r="H12" s="16">
        <v>0</v>
      </c>
      <c r="I12" s="16">
        <v>0</v>
      </c>
      <c r="J12" s="17">
        <v>0</v>
      </c>
      <c r="K12" s="16">
        <v>0</v>
      </c>
      <c r="L12" s="16">
        <v>0</v>
      </c>
      <c r="M12" s="17">
        <v>0</v>
      </c>
      <c r="N12" s="16">
        <v>0</v>
      </c>
      <c r="O12" s="16">
        <v>0</v>
      </c>
      <c r="P12" s="17">
        <v>0</v>
      </c>
    </row>
    <row r="13" spans="1:16" x14ac:dyDescent="0.25">
      <c r="A13" s="76" t="s">
        <v>42</v>
      </c>
      <c r="B13" s="16">
        <v>0</v>
      </c>
      <c r="C13" s="16">
        <v>0</v>
      </c>
      <c r="D13" s="17">
        <v>0</v>
      </c>
      <c r="E13" s="16">
        <v>0</v>
      </c>
      <c r="F13" s="16">
        <v>0</v>
      </c>
      <c r="G13" s="17">
        <v>0</v>
      </c>
      <c r="H13" s="16">
        <v>0</v>
      </c>
      <c r="I13" s="16">
        <v>0</v>
      </c>
      <c r="J13" s="17">
        <v>0</v>
      </c>
      <c r="K13" s="16">
        <v>0</v>
      </c>
      <c r="L13" s="16">
        <v>0</v>
      </c>
      <c r="M13" s="17">
        <v>0</v>
      </c>
      <c r="N13" s="16">
        <v>0</v>
      </c>
      <c r="O13" s="16">
        <v>0</v>
      </c>
      <c r="P13" s="17">
        <v>0</v>
      </c>
    </row>
    <row r="14" spans="1:16" x14ac:dyDescent="0.25">
      <c r="A14" s="80" t="s">
        <v>9</v>
      </c>
      <c r="B14" s="60"/>
      <c r="C14" s="60"/>
      <c r="D14" s="61"/>
      <c r="E14" s="60"/>
      <c r="F14" s="60"/>
      <c r="G14" s="61"/>
      <c r="H14" s="60"/>
      <c r="I14" s="60"/>
      <c r="J14" s="61"/>
      <c r="K14" s="60"/>
      <c r="L14" s="60"/>
      <c r="M14" s="61"/>
      <c r="N14" s="60"/>
      <c r="O14" s="60"/>
      <c r="P14" s="61"/>
    </row>
    <row r="15" spans="1:16" x14ac:dyDescent="0.25">
      <c r="A15" s="76" t="s">
        <v>41</v>
      </c>
      <c r="B15" s="16">
        <v>0</v>
      </c>
      <c r="C15" s="16">
        <v>0</v>
      </c>
      <c r="D15" s="17">
        <v>0</v>
      </c>
      <c r="E15" s="16">
        <v>0</v>
      </c>
      <c r="F15" s="16">
        <v>0</v>
      </c>
      <c r="G15" s="17">
        <v>0</v>
      </c>
      <c r="H15" s="16">
        <v>0</v>
      </c>
      <c r="I15" s="16">
        <v>0</v>
      </c>
      <c r="J15" s="17">
        <v>0</v>
      </c>
      <c r="K15" s="16">
        <v>0</v>
      </c>
      <c r="L15" s="16">
        <v>0</v>
      </c>
      <c r="M15" s="17">
        <v>0</v>
      </c>
      <c r="N15" s="16">
        <v>0</v>
      </c>
      <c r="O15" s="16">
        <v>0</v>
      </c>
      <c r="P15" s="17">
        <v>0</v>
      </c>
    </row>
    <row r="16" spans="1:16" x14ac:dyDescent="0.25">
      <c r="A16" s="76" t="s">
        <v>42</v>
      </c>
      <c r="B16" s="16">
        <v>0</v>
      </c>
      <c r="C16" s="16">
        <v>0</v>
      </c>
      <c r="D16" s="17">
        <v>0</v>
      </c>
      <c r="E16" s="16">
        <v>0</v>
      </c>
      <c r="F16" s="16">
        <v>0</v>
      </c>
      <c r="G16" s="17">
        <v>0</v>
      </c>
      <c r="H16" s="16">
        <v>0</v>
      </c>
      <c r="I16" s="16">
        <v>0</v>
      </c>
      <c r="J16" s="17">
        <v>0</v>
      </c>
      <c r="K16" s="16">
        <v>0</v>
      </c>
      <c r="L16" s="16">
        <v>0</v>
      </c>
      <c r="M16" s="17">
        <v>0</v>
      </c>
      <c r="N16" s="16">
        <v>0</v>
      </c>
      <c r="O16" s="16">
        <v>0</v>
      </c>
      <c r="P16" s="17">
        <v>0</v>
      </c>
    </row>
    <row r="17" spans="1:16" x14ac:dyDescent="0.25">
      <c r="A17" s="80" t="s">
        <v>189</v>
      </c>
      <c r="B17" s="60"/>
      <c r="C17" s="60"/>
      <c r="D17" s="61"/>
      <c r="E17" s="60"/>
      <c r="F17" s="60"/>
      <c r="G17" s="61"/>
      <c r="H17" s="60"/>
      <c r="I17" s="60"/>
      <c r="J17" s="61"/>
      <c r="K17" s="60"/>
      <c r="L17" s="60"/>
      <c r="M17" s="61"/>
      <c r="N17" s="60"/>
      <c r="O17" s="60"/>
      <c r="P17" s="61"/>
    </row>
    <row r="18" spans="1:16" x14ac:dyDescent="0.25">
      <c r="A18" s="76" t="s">
        <v>41</v>
      </c>
      <c r="B18" s="16">
        <v>0</v>
      </c>
      <c r="C18" s="16">
        <v>0</v>
      </c>
      <c r="D18" s="17">
        <v>0</v>
      </c>
      <c r="E18" s="16">
        <v>0</v>
      </c>
      <c r="F18" s="16">
        <v>0</v>
      </c>
      <c r="G18" s="17">
        <v>0</v>
      </c>
      <c r="H18" s="16">
        <v>0</v>
      </c>
      <c r="I18" s="16">
        <v>0</v>
      </c>
      <c r="J18" s="17">
        <v>0</v>
      </c>
      <c r="K18" s="16">
        <v>0</v>
      </c>
      <c r="L18" s="16">
        <v>0</v>
      </c>
      <c r="M18" s="17">
        <v>0</v>
      </c>
      <c r="N18" s="16">
        <v>0</v>
      </c>
      <c r="O18" s="16">
        <v>0</v>
      </c>
      <c r="P18" s="17">
        <v>0</v>
      </c>
    </row>
    <row r="19" spans="1:16" ht="15.75" thickBot="1" x14ac:dyDescent="0.3">
      <c r="A19" s="76" t="s">
        <v>42</v>
      </c>
      <c r="B19" s="16">
        <v>0</v>
      </c>
      <c r="C19" s="16">
        <v>0</v>
      </c>
      <c r="D19" s="17">
        <v>0</v>
      </c>
      <c r="E19" s="16">
        <v>0</v>
      </c>
      <c r="F19" s="16">
        <v>0</v>
      </c>
      <c r="G19" s="17">
        <v>0</v>
      </c>
      <c r="H19" s="16">
        <v>0</v>
      </c>
      <c r="I19" s="16">
        <v>0</v>
      </c>
      <c r="J19" s="17">
        <v>0</v>
      </c>
      <c r="K19" s="16">
        <v>0</v>
      </c>
      <c r="L19" s="16">
        <v>0</v>
      </c>
      <c r="M19" s="17">
        <v>0</v>
      </c>
      <c r="N19" s="16">
        <v>0</v>
      </c>
      <c r="O19" s="16">
        <v>0</v>
      </c>
      <c r="P19" s="17">
        <v>0</v>
      </c>
    </row>
    <row r="20" spans="1:16" x14ac:dyDescent="0.25">
      <c r="A20" s="82" t="s">
        <v>50</v>
      </c>
      <c r="B20" s="83">
        <f t="shared" ref="B20:P20" si="0">SUM(B9:B19)</f>
        <v>0</v>
      </c>
      <c r="C20" s="83">
        <f t="shared" si="0"/>
        <v>0</v>
      </c>
      <c r="D20" s="83">
        <f t="shared" si="0"/>
        <v>0</v>
      </c>
      <c r="E20" s="84">
        <f t="shared" si="0"/>
        <v>0</v>
      </c>
      <c r="F20" s="83">
        <f t="shared" si="0"/>
        <v>0</v>
      </c>
      <c r="G20" s="85">
        <f t="shared" si="0"/>
        <v>0</v>
      </c>
      <c r="H20" s="83">
        <f t="shared" si="0"/>
        <v>0</v>
      </c>
      <c r="I20" s="83">
        <f t="shared" si="0"/>
        <v>0</v>
      </c>
      <c r="J20" s="83">
        <f t="shared" si="0"/>
        <v>0</v>
      </c>
      <c r="K20" s="84">
        <f t="shared" si="0"/>
        <v>0</v>
      </c>
      <c r="L20" s="83">
        <f t="shared" si="0"/>
        <v>0</v>
      </c>
      <c r="M20" s="85">
        <f t="shared" si="0"/>
        <v>0</v>
      </c>
      <c r="N20" s="83">
        <f t="shared" si="0"/>
        <v>0</v>
      </c>
      <c r="O20" s="83">
        <f t="shared" si="0"/>
        <v>0</v>
      </c>
      <c r="P20" s="85">
        <f t="shared" si="0"/>
        <v>0</v>
      </c>
    </row>
    <row r="21" spans="1:16" x14ac:dyDescent="0.25">
      <c r="A21" s="2"/>
      <c r="B21" s="86"/>
      <c r="C21" s="86"/>
      <c r="D21" s="86"/>
      <c r="E21" s="86"/>
      <c r="F21" s="86"/>
      <c r="G21" s="86"/>
      <c r="H21" s="86"/>
      <c r="I21" s="86"/>
      <c r="J21" s="86"/>
      <c r="K21" s="86"/>
      <c r="L21" s="86"/>
      <c r="M21" s="86"/>
      <c r="N21" s="86"/>
      <c r="O21" s="86"/>
      <c r="P21" s="86"/>
    </row>
    <row r="22" spans="1:16" x14ac:dyDescent="0.25">
      <c r="B22" s="161" t="s">
        <v>48</v>
      </c>
      <c r="C22" s="161"/>
      <c r="D22" s="161"/>
      <c r="E22" s="161"/>
      <c r="F22" s="161"/>
      <c r="G22" s="161"/>
      <c r="H22" s="161"/>
      <c r="I22" s="161"/>
      <c r="J22" s="161"/>
      <c r="K22" s="161"/>
      <c r="L22" s="161"/>
      <c r="M22" s="161"/>
      <c r="N22" s="161"/>
      <c r="O22" s="161"/>
      <c r="P22" s="161"/>
    </row>
    <row r="23" spans="1:16" x14ac:dyDescent="0.25">
      <c r="A23" s="77" t="s">
        <v>204</v>
      </c>
      <c r="B23" s="152">
        <f>B6</f>
        <v>0</v>
      </c>
      <c r="C23" s="153"/>
      <c r="D23" s="153"/>
      <c r="E23" s="152">
        <f>E6</f>
        <v>0</v>
      </c>
      <c r="F23" s="153"/>
      <c r="G23" s="153"/>
      <c r="H23" s="152">
        <f>H6</f>
        <v>0</v>
      </c>
      <c r="I23" s="153"/>
      <c r="J23" s="153"/>
      <c r="K23" s="152">
        <f>K6</f>
        <v>0</v>
      </c>
      <c r="L23" s="153"/>
      <c r="M23" s="153"/>
      <c r="N23" s="152">
        <f>N6</f>
        <v>0</v>
      </c>
      <c r="O23" s="153"/>
      <c r="P23" s="153"/>
    </row>
    <row r="24" spans="1:16" x14ac:dyDescent="0.25">
      <c r="A24" s="77" t="s">
        <v>23</v>
      </c>
      <c r="B24" s="78" t="s">
        <v>0</v>
      </c>
      <c r="C24" s="78" t="s">
        <v>1</v>
      </c>
      <c r="D24" s="79" t="s">
        <v>2</v>
      </c>
      <c r="E24" s="78" t="s">
        <v>0</v>
      </c>
      <c r="F24" s="78" t="s">
        <v>1</v>
      </c>
      <c r="G24" s="79" t="s">
        <v>2</v>
      </c>
      <c r="H24" s="78" t="s">
        <v>0</v>
      </c>
      <c r="I24" s="78" t="s">
        <v>1</v>
      </c>
      <c r="J24" s="79" t="s">
        <v>2</v>
      </c>
      <c r="K24" s="78" t="s">
        <v>0</v>
      </c>
      <c r="L24" s="78" t="s">
        <v>1</v>
      </c>
      <c r="M24" s="79" t="s">
        <v>2</v>
      </c>
      <c r="N24" s="78" t="s">
        <v>0</v>
      </c>
      <c r="O24" s="78" t="s">
        <v>1</v>
      </c>
      <c r="P24" s="79" t="s">
        <v>2</v>
      </c>
    </row>
    <row r="25" spans="1:16" x14ac:dyDescent="0.25">
      <c r="A25" s="80" t="s">
        <v>3</v>
      </c>
      <c r="B25" s="14"/>
      <c r="C25" s="14"/>
      <c r="D25" s="81"/>
      <c r="E25" s="14"/>
      <c r="F25" s="14"/>
      <c r="G25" s="81"/>
      <c r="H25" s="14"/>
      <c r="I25" s="14"/>
      <c r="J25" s="81"/>
      <c r="K25" s="14"/>
      <c r="L25" s="14"/>
      <c r="M25" s="81"/>
      <c r="N25" s="14"/>
      <c r="O25" s="14"/>
      <c r="P25" s="81"/>
    </row>
    <row r="26" spans="1:16" x14ac:dyDescent="0.25">
      <c r="A26" s="76" t="s">
        <v>41</v>
      </c>
      <c r="B26" s="16">
        <v>0</v>
      </c>
      <c r="C26" s="16">
        <v>0</v>
      </c>
      <c r="D26" s="17">
        <v>0</v>
      </c>
      <c r="E26" s="16">
        <v>0</v>
      </c>
      <c r="F26" s="16">
        <v>0</v>
      </c>
      <c r="G26" s="17">
        <v>0</v>
      </c>
      <c r="H26" s="16">
        <v>0</v>
      </c>
      <c r="I26" s="16">
        <v>0</v>
      </c>
      <c r="J26" s="17">
        <v>0</v>
      </c>
      <c r="K26" s="16">
        <v>0</v>
      </c>
      <c r="L26" s="16">
        <v>0</v>
      </c>
      <c r="M26" s="17">
        <v>0</v>
      </c>
      <c r="N26" s="16">
        <v>0</v>
      </c>
      <c r="O26" s="16">
        <v>0</v>
      </c>
      <c r="P26" s="17">
        <v>0</v>
      </c>
    </row>
    <row r="27" spans="1:16" x14ac:dyDescent="0.25">
      <c r="A27" s="76" t="s">
        <v>42</v>
      </c>
      <c r="B27" s="16">
        <v>0</v>
      </c>
      <c r="C27" s="16">
        <v>0</v>
      </c>
      <c r="D27" s="17">
        <v>0</v>
      </c>
      <c r="E27" s="16">
        <v>0</v>
      </c>
      <c r="F27" s="16">
        <v>0</v>
      </c>
      <c r="G27" s="17">
        <v>0</v>
      </c>
      <c r="H27" s="16">
        <v>0</v>
      </c>
      <c r="I27" s="16">
        <v>0</v>
      </c>
      <c r="J27" s="17">
        <v>0</v>
      </c>
      <c r="K27" s="16">
        <v>0</v>
      </c>
      <c r="L27" s="16">
        <v>0</v>
      </c>
      <c r="M27" s="17">
        <v>0</v>
      </c>
      <c r="N27" s="16">
        <v>0</v>
      </c>
      <c r="O27" s="16">
        <v>0</v>
      </c>
      <c r="P27" s="17">
        <v>0</v>
      </c>
    </row>
    <row r="28" spans="1:16" x14ac:dyDescent="0.25">
      <c r="A28" s="80" t="s">
        <v>4</v>
      </c>
      <c r="B28" s="60"/>
      <c r="C28" s="60"/>
      <c r="D28" s="61"/>
      <c r="E28" s="60"/>
      <c r="F28" s="60"/>
      <c r="G28" s="61"/>
      <c r="H28" s="60"/>
      <c r="I28" s="60"/>
      <c r="J28" s="61"/>
      <c r="K28" s="60"/>
      <c r="L28" s="60"/>
      <c r="M28" s="61"/>
      <c r="N28" s="60"/>
      <c r="O28" s="60"/>
      <c r="P28" s="61"/>
    </row>
    <row r="29" spans="1:16" x14ac:dyDescent="0.25">
      <c r="A29" s="76" t="s">
        <v>41</v>
      </c>
      <c r="B29" s="16">
        <v>0</v>
      </c>
      <c r="C29" s="16">
        <v>0</v>
      </c>
      <c r="D29" s="17">
        <v>0</v>
      </c>
      <c r="E29" s="16">
        <v>0</v>
      </c>
      <c r="F29" s="16">
        <v>0</v>
      </c>
      <c r="G29" s="17">
        <v>0</v>
      </c>
      <c r="H29" s="16">
        <v>0</v>
      </c>
      <c r="I29" s="16">
        <v>0</v>
      </c>
      <c r="J29" s="17">
        <v>0</v>
      </c>
      <c r="K29" s="16">
        <v>0</v>
      </c>
      <c r="L29" s="16">
        <v>0</v>
      </c>
      <c r="M29" s="17">
        <v>0</v>
      </c>
      <c r="N29" s="16">
        <v>0</v>
      </c>
      <c r="O29" s="16">
        <v>0</v>
      </c>
      <c r="P29" s="17">
        <v>0</v>
      </c>
    </row>
    <row r="30" spans="1:16" x14ac:dyDescent="0.25">
      <c r="A30" s="76" t="s">
        <v>42</v>
      </c>
      <c r="B30" s="16">
        <v>0</v>
      </c>
      <c r="C30" s="16">
        <v>0</v>
      </c>
      <c r="D30" s="17">
        <v>0</v>
      </c>
      <c r="E30" s="16">
        <v>0</v>
      </c>
      <c r="F30" s="16">
        <v>0</v>
      </c>
      <c r="G30" s="17">
        <v>0</v>
      </c>
      <c r="H30" s="16">
        <v>0</v>
      </c>
      <c r="I30" s="16">
        <v>0</v>
      </c>
      <c r="J30" s="17">
        <v>0</v>
      </c>
      <c r="K30" s="16">
        <v>0</v>
      </c>
      <c r="L30" s="16">
        <v>0</v>
      </c>
      <c r="M30" s="17">
        <v>0</v>
      </c>
      <c r="N30" s="16">
        <v>0</v>
      </c>
      <c r="O30" s="16">
        <v>0</v>
      </c>
      <c r="P30" s="17">
        <v>0</v>
      </c>
    </row>
    <row r="31" spans="1:16" x14ac:dyDescent="0.25">
      <c r="A31" s="80" t="s">
        <v>9</v>
      </c>
      <c r="B31" s="60"/>
      <c r="C31" s="60"/>
      <c r="D31" s="61"/>
      <c r="E31" s="60"/>
      <c r="F31" s="60"/>
      <c r="G31" s="61"/>
      <c r="H31" s="60"/>
      <c r="I31" s="60"/>
      <c r="J31" s="61"/>
      <c r="K31" s="60"/>
      <c r="L31" s="60"/>
      <c r="M31" s="61"/>
      <c r="N31" s="60"/>
      <c r="O31" s="60"/>
      <c r="P31" s="61"/>
    </row>
    <row r="32" spans="1:16" x14ac:dyDescent="0.25">
      <c r="A32" s="76" t="s">
        <v>41</v>
      </c>
      <c r="B32" s="16">
        <v>0</v>
      </c>
      <c r="C32" s="16">
        <v>0</v>
      </c>
      <c r="D32" s="17">
        <v>0</v>
      </c>
      <c r="E32" s="16">
        <v>0</v>
      </c>
      <c r="F32" s="16">
        <v>0</v>
      </c>
      <c r="G32" s="17">
        <v>0</v>
      </c>
      <c r="H32" s="16">
        <v>0</v>
      </c>
      <c r="I32" s="16">
        <v>0</v>
      </c>
      <c r="J32" s="17">
        <v>0</v>
      </c>
      <c r="K32" s="16">
        <v>0</v>
      </c>
      <c r="L32" s="16">
        <v>0</v>
      </c>
      <c r="M32" s="17">
        <v>0</v>
      </c>
      <c r="N32" s="16">
        <v>0</v>
      </c>
      <c r="O32" s="16">
        <v>0</v>
      </c>
      <c r="P32" s="17">
        <v>0</v>
      </c>
    </row>
    <row r="33" spans="1:16" x14ac:dyDescent="0.25">
      <c r="A33" s="76" t="s">
        <v>42</v>
      </c>
      <c r="B33" s="16">
        <v>0</v>
      </c>
      <c r="C33" s="16">
        <v>0</v>
      </c>
      <c r="D33" s="17">
        <v>0</v>
      </c>
      <c r="E33" s="16">
        <v>0</v>
      </c>
      <c r="F33" s="16">
        <v>0</v>
      </c>
      <c r="G33" s="17">
        <v>0</v>
      </c>
      <c r="H33" s="16">
        <v>0</v>
      </c>
      <c r="I33" s="16">
        <v>0</v>
      </c>
      <c r="J33" s="17">
        <v>0</v>
      </c>
      <c r="K33" s="16">
        <v>0</v>
      </c>
      <c r="L33" s="16">
        <v>0</v>
      </c>
      <c r="M33" s="17">
        <v>0</v>
      </c>
      <c r="N33" s="16">
        <v>0</v>
      </c>
      <c r="O33" s="16">
        <v>0</v>
      </c>
      <c r="P33" s="17">
        <v>0</v>
      </c>
    </row>
    <row r="34" spans="1:16" x14ac:dyDescent="0.25">
      <c r="A34" s="80" t="s">
        <v>189</v>
      </c>
      <c r="B34" s="60"/>
      <c r="C34" s="60"/>
      <c r="D34" s="61"/>
      <c r="E34" s="60"/>
      <c r="F34" s="60"/>
      <c r="G34" s="61"/>
      <c r="H34" s="60"/>
      <c r="I34" s="60"/>
      <c r="J34" s="61"/>
      <c r="K34" s="60"/>
      <c r="L34" s="60"/>
      <c r="M34" s="61"/>
      <c r="N34" s="60"/>
      <c r="O34" s="60"/>
      <c r="P34" s="61"/>
    </row>
    <row r="35" spans="1:16" x14ac:dyDescent="0.25">
      <c r="A35" s="76" t="s">
        <v>41</v>
      </c>
      <c r="B35" s="16">
        <v>0</v>
      </c>
      <c r="C35" s="16">
        <v>0</v>
      </c>
      <c r="D35" s="17">
        <v>0</v>
      </c>
      <c r="E35" s="16">
        <v>0</v>
      </c>
      <c r="F35" s="16">
        <v>0</v>
      </c>
      <c r="G35" s="17">
        <v>0</v>
      </c>
      <c r="H35" s="16">
        <v>0</v>
      </c>
      <c r="I35" s="16">
        <v>0</v>
      </c>
      <c r="J35" s="17">
        <v>0</v>
      </c>
      <c r="K35" s="16">
        <v>0</v>
      </c>
      <c r="L35" s="16">
        <v>0</v>
      </c>
      <c r="M35" s="17">
        <v>0</v>
      </c>
      <c r="N35" s="16">
        <v>0</v>
      </c>
      <c r="O35" s="16">
        <v>0</v>
      </c>
      <c r="P35" s="17">
        <v>0</v>
      </c>
    </row>
    <row r="36" spans="1:16" ht="15.75" thickBot="1" x14ac:dyDescent="0.3">
      <c r="A36" s="76" t="s">
        <v>42</v>
      </c>
      <c r="B36" s="16">
        <v>0</v>
      </c>
      <c r="C36" s="16">
        <v>0</v>
      </c>
      <c r="D36" s="17">
        <v>0</v>
      </c>
      <c r="E36" s="16">
        <v>0</v>
      </c>
      <c r="F36" s="16">
        <v>0</v>
      </c>
      <c r="G36" s="17">
        <v>0</v>
      </c>
      <c r="H36" s="16">
        <v>0</v>
      </c>
      <c r="I36" s="16">
        <v>0</v>
      </c>
      <c r="J36" s="17">
        <v>0</v>
      </c>
      <c r="K36" s="16">
        <v>0</v>
      </c>
      <c r="L36" s="16">
        <v>0</v>
      </c>
      <c r="M36" s="17">
        <v>0</v>
      </c>
      <c r="N36" s="16">
        <v>0</v>
      </c>
      <c r="O36" s="16">
        <v>0</v>
      </c>
      <c r="P36" s="17">
        <v>0</v>
      </c>
    </row>
    <row r="37" spans="1:16" x14ac:dyDescent="0.25">
      <c r="A37" s="82" t="s">
        <v>51</v>
      </c>
      <c r="B37" s="83">
        <f t="shared" ref="B37:P37" si="1">SUM(B26:B36)</f>
        <v>0</v>
      </c>
      <c r="C37" s="83">
        <f t="shared" si="1"/>
        <v>0</v>
      </c>
      <c r="D37" s="83">
        <f t="shared" si="1"/>
        <v>0</v>
      </c>
      <c r="E37" s="84">
        <f t="shared" si="1"/>
        <v>0</v>
      </c>
      <c r="F37" s="83">
        <f t="shared" si="1"/>
        <v>0</v>
      </c>
      <c r="G37" s="85">
        <f t="shared" si="1"/>
        <v>0</v>
      </c>
      <c r="H37" s="83">
        <f t="shared" si="1"/>
        <v>0</v>
      </c>
      <c r="I37" s="83">
        <f t="shared" si="1"/>
        <v>0</v>
      </c>
      <c r="J37" s="83">
        <f t="shared" si="1"/>
        <v>0</v>
      </c>
      <c r="K37" s="84">
        <f t="shared" si="1"/>
        <v>0</v>
      </c>
      <c r="L37" s="83">
        <f t="shared" si="1"/>
        <v>0</v>
      </c>
      <c r="M37" s="85">
        <f t="shared" si="1"/>
        <v>0</v>
      </c>
      <c r="N37" s="83">
        <f t="shared" si="1"/>
        <v>0</v>
      </c>
      <c r="O37" s="83">
        <f t="shared" si="1"/>
        <v>0</v>
      </c>
      <c r="P37" s="85">
        <f t="shared" si="1"/>
        <v>0</v>
      </c>
    </row>
    <row r="38" spans="1:16" x14ac:dyDescent="0.25">
      <c r="A38" s="2"/>
      <c r="B38" s="86"/>
      <c r="C38" s="86"/>
      <c r="D38" s="86"/>
      <c r="E38" s="86"/>
      <c r="F38" s="86"/>
      <c r="G38" s="86"/>
      <c r="H38" s="86"/>
      <c r="I38" s="86"/>
      <c r="J38" s="86"/>
      <c r="K38" s="86"/>
      <c r="L38" s="86"/>
      <c r="M38" s="86"/>
      <c r="N38" s="86"/>
      <c r="O38" s="86"/>
      <c r="P38" s="86"/>
    </row>
    <row r="39" spans="1:16" x14ac:dyDescent="0.25">
      <c r="A39" s="33"/>
      <c r="B39" s="86"/>
      <c r="C39" s="86"/>
      <c r="D39" s="86"/>
      <c r="E39" s="86"/>
      <c r="F39" s="86"/>
      <c r="G39" s="86"/>
      <c r="H39" s="86"/>
      <c r="I39" s="86"/>
      <c r="J39" s="86"/>
      <c r="K39" s="86"/>
      <c r="L39" s="86"/>
      <c r="M39" s="86"/>
      <c r="N39" s="86"/>
      <c r="O39" s="86"/>
      <c r="P39" s="86"/>
    </row>
    <row r="40" spans="1:16" x14ac:dyDescent="0.25">
      <c r="A40" s="2"/>
      <c r="B40" s="86"/>
      <c r="C40" s="86"/>
      <c r="D40" s="86"/>
      <c r="E40" s="86"/>
      <c r="F40" s="86"/>
      <c r="G40" s="86"/>
      <c r="H40" s="86"/>
      <c r="I40" s="86"/>
      <c r="J40" s="86"/>
      <c r="K40" s="86"/>
      <c r="L40" s="86"/>
      <c r="M40" s="86"/>
      <c r="N40" s="86"/>
      <c r="O40" s="86"/>
      <c r="P40" s="86"/>
    </row>
    <row r="41" spans="1:16" x14ac:dyDescent="0.25">
      <c r="A41" s="2"/>
      <c r="B41" s="86"/>
      <c r="C41" s="86"/>
      <c r="D41" s="86"/>
      <c r="E41" s="86"/>
      <c r="F41" s="86"/>
      <c r="G41" s="86"/>
      <c r="H41" s="86"/>
      <c r="I41" s="86"/>
      <c r="J41" s="86"/>
      <c r="K41" s="86"/>
      <c r="L41" s="86"/>
      <c r="M41" s="86"/>
      <c r="N41" s="86"/>
      <c r="O41" s="86"/>
      <c r="P41" s="86"/>
    </row>
    <row r="42" spans="1:16" x14ac:dyDescent="0.25">
      <c r="A42" s="2"/>
      <c r="B42" s="86"/>
      <c r="C42" s="86"/>
      <c r="D42" s="86"/>
      <c r="E42" s="86"/>
      <c r="F42" s="86"/>
      <c r="G42" s="86"/>
      <c r="H42" s="86"/>
      <c r="I42" s="86"/>
      <c r="J42" s="86"/>
      <c r="K42" s="86"/>
      <c r="L42" s="86"/>
      <c r="M42" s="86"/>
      <c r="N42" s="86"/>
      <c r="O42" s="86"/>
      <c r="P42" s="86"/>
    </row>
    <row r="43" spans="1:16" x14ac:dyDescent="0.25">
      <c r="A43" s="2"/>
      <c r="B43" s="86"/>
      <c r="C43" s="86"/>
      <c r="D43" s="86"/>
      <c r="E43" s="86"/>
      <c r="F43" s="86"/>
      <c r="G43" s="86"/>
      <c r="H43" s="86"/>
      <c r="I43" s="86"/>
      <c r="J43" s="86"/>
      <c r="K43" s="86"/>
      <c r="L43" s="86"/>
      <c r="M43" s="86"/>
      <c r="N43" s="86"/>
      <c r="O43" s="86"/>
      <c r="P43" s="86"/>
    </row>
    <row r="44" spans="1:16" x14ac:dyDescent="0.25">
      <c r="B44" s="161" t="s">
        <v>49</v>
      </c>
      <c r="C44" s="161"/>
      <c r="D44" s="161"/>
      <c r="E44" s="161"/>
      <c r="F44" s="161"/>
      <c r="G44" s="161"/>
      <c r="H44" s="161"/>
      <c r="I44" s="161"/>
      <c r="J44" s="161"/>
      <c r="K44" s="161"/>
      <c r="L44" s="161"/>
      <c r="M44" s="161"/>
      <c r="N44" s="161"/>
      <c r="O44" s="161"/>
      <c r="P44" s="161"/>
    </row>
    <row r="45" spans="1:16" x14ac:dyDescent="0.25">
      <c r="A45" s="76"/>
      <c r="B45" s="152">
        <f>B23</f>
        <v>0</v>
      </c>
      <c r="C45" s="153"/>
      <c r="D45" s="153"/>
      <c r="E45" s="152">
        <f>E23</f>
        <v>0</v>
      </c>
      <c r="F45" s="153"/>
      <c r="G45" s="153"/>
      <c r="H45" s="152">
        <f>H23</f>
        <v>0</v>
      </c>
      <c r="I45" s="153"/>
      <c r="J45" s="153"/>
      <c r="K45" s="152">
        <f>K23</f>
        <v>0</v>
      </c>
      <c r="L45" s="153"/>
      <c r="M45" s="153"/>
      <c r="N45" s="152">
        <f>N23</f>
        <v>0</v>
      </c>
      <c r="O45" s="153"/>
      <c r="P45" s="153"/>
    </row>
    <row r="46" spans="1:16" x14ac:dyDescent="0.25">
      <c r="A46" s="77" t="s">
        <v>52</v>
      </c>
      <c r="B46" s="78" t="s">
        <v>0</v>
      </c>
      <c r="C46" s="78" t="s">
        <v>1</v>
      </c>
      <c r="D46" s="79" t="s">
        <v>2</v>
      </c>
      <c r="E46" s="78" t="s">
        <v>0</v>
      </c>
      <c r="F46" s="78" t="s">
        <v>1</v>
      </c>
      <c r="G46" s="79" t="s">
        <v>2</v>
      </c>
      <c r="H46" s="78" t="s">
        <v>0</v>
      </c>
      <c r="I46" s="78" t="s">
        <v>1</v>
      </c>
      <c r="J46" s="79" t="s">
        <v>2</v>
      </c>
      <c r="K46" s="78" t="s">
        <v>0</v>
      </c>
      <c r="L46" s="78" t="s">
        <v>1</v>
      </c>
      <c r="M46" s="79" t="s">
        <v>2</v>
      </c>
      <c r="N46" s="78" t="s">
        <v>0</v>
      </c>
      <c r="O46" s="78" t="s">
        <v>1</v>
      </c>
      <c r="P46" s="79" t="s">
        <v>2</v>
      </c>
    </row>
    <row r="47" spans="1:16" x14ac:dyDescent="0.25">
      <c r="A47" s="80" t="s">
        <v>3</v>
      </c>
      <c r="B47" s="14"/>
      <c r="C47" s="14"/>
      <c r="D47" s="81"/>
      <c r="E47" s="14"/>
      <c r="F47" s="14"/>
      <c r="G47" s="81"/>
      <c r="H47" s="14"/>
      <c r="I47" s="14"/>
      <c r="J47" s="81"/>
      <c r="K47" s="14"/>
      <c r="L47" s="14"/>
      <c r="M47" s="81"/>
      <c r="N47" s="14"/>
      <c r="O47" s="14"/>
      <c r="P47" s="81"/>
    </row>
    <row r="48" spans="1:16" x14ac:dyDescent="0.25">
      <c r="A48" s="76" t="s">
        <v>41</v>
      </c>
      <c r="B48" s="87">
        <f t="shared" ref="B48:P48" si="2">B9+B26</f>
        <v>0</v>
      </c>
      <c r="C48" s="87">
        <f t="shared" si="2"/>
        <v>0</v>
      </c>
      <c r="D48" s="88">
        <f t="shared" si="2"/>
        <v>0</v>
      </c>
      <c r="E48" s="87">
        <f t="shared" si="2"/>
        <v>0</v>
      </c>
      <c r="F48" s="87">
        <f t="shared" si="2"/>
        <v>0</v>
      </c>
      <c r="G48" s="88">
        <f t="shared" si="2"/>
        <v>0</v>
      </c>
      <c r="H48" s="87">
        <f t="shared" si="2"/>
        <v>0</v>
      </c>
      <c r="I48" s="87">
        <f t="shared" si="2"/>
        <v>0</v>
      </c>
      <c r="J48" s="88">
        <f t="shared" si="2"/>
        <v>0</v>
      </c>
      <c r="K48" s="87">
        <f t="shared" si="2"/>
        <v>0</v>
      </c>
      <c r="L48" s="87">
        <f t="shared" si="2"/>
        <v>0</v>
      </c>
      <c r="M48" s="88">
        <f t="shared" si="2"/>
        <v>0</v>
      </c>
      <c r="N48" s="87">
        <f t="shared" si="2"/>
        <v>0</v>
      </c>
      <c r="O48" s="87">
        <f t="shared" si="2"/>
        <v>0</v>
      </c>
      <c r="P48" s="88">
        <f t="shared" si="2"/>
        <v>0</v>
      </c>
    </row>
    <row r="49" spans="1:16" x14ac:dyDescent="0.25">
      <c r="A49" s="76" t="s">
        <v>42</v>
      </c>
      <c r="B49" s="87">
        <f t="shared" ref="B49:P49" si="3">B10+B27</f>
        <v>0</v>
      </c>
      <c r="C49" s="87">
        <f t="shared" si="3"/>
        <v>0</v>
      </c>
      <c r="D49" s="88">
        <f t="shared" si="3"/>
        <v>0</v>
      </c>
      <c r="E49" s="87">
        <f t="shared" si="3"/>
        <v>0</v>
      </c>
      <c r="F49" s="87">
        <f t="shared" si="3"/>
        <v>0</v>
      </c>
      <c r="G49" s="88">
        <f t="shared" si="3"/>
        <v>0</v>
      </c>
      <c r="H49" s="87">
        <f t="shared" si="3"/>
        <v>0</v>
      </c>
      <c r="I49" s="87">
        <f t="shared" si="3"/>
        <v>0</v>
      </c>
      <c r="J49" s="88">
        <f t="shared" si="3"/>
        <v>0</v>
      </c>
      <c r="K49" s="87">
        <f t="shared" si="3"/>
        <v>0</v>
      </c>
      <c r="L49" s="87">
        <f t="shared" si="3"/>
        <v>0</v>
      </c>
      <c r="M49" s="88">
        <f t="shared" si="3"/>
        <v>0</v>
      </c>
      <c r="N49" s="87">
        <f t="shared" si="3"/>
        <v>0</v>
      </c>
      <c r="O49" s="87">
        <f t="shared" si="3"/>
        <v>0</v>
      </c>
      <c r="P49" s="88">
        <f t="shared" si="3"/>
        <v>0</v>
      </c>
    </row>
    <row r="50" spans="1:16" x14ac:dyDescent="0.25">
      <c r="A50" s="80" t="s">
        <v>4</v>
      </c>
      <c r="B50" s="60"/>
      <c r="C50" s="60"/>
      <c r="D50" s="61"/>
      <c r="E50" s="60"/>
      <c r="F50" s="60"/>
      <c r="G50" s="61"/>
      <c r="H50" s="60"/>
      <c r="I50" s="60"/>
      <c r="J50" s="61"/>
      <c r="K50" s="60"/>
      <c r="L50" s="60"/>
      <c r="M50" s="61"/>
      <c r="N50" s="60"/>
      <c r="O50" s="60"/>
      <c r="P50" s="61"/>
    </row>
    <row r="51" spans="1:16" x14ac:dyDescent="0.25">
      <c r="A51" s="76" t="s">
        <v>41</v>
      </c>
      <c r="B51" s="87">
        <f t="shared" ref="B51:P51" si="4">B12+B29</f>
        <v>0</v>
      </c>
      <c r="C51" s="87">
        <f t="shared" si="4"/>
        <v>0</v>
      </c>
      <c r="D51" s="88">
        <f t="shared" si="4"/>
        <v>0</v>
      </c>
      <c r="E51" s="87">
        <f t="shared" si="4"/>
        <v>0</v>
      </c>
      <c r="F51" s="87">
        <f t="shared" si="4"/>
        <v>0</v>
      </c>
      <c r="G51" s="88">
        <f t="shared" si="4"/>
        <v>0</v>
      </c>
      <c r="H51" s="87">
        <f t="shared" si="4"/>
        <v>0</v>
      </c>
      <c r="I51" s="87">
        <f t="shared" si="4"/>
        <v>0</v>
      </c>
      <c r="J51" s="88">
        <f t="shared" si="4"/>
        <v>0</v>
      </c>
      <c r="K51" s="87">
        <f t="shared" si="4"/>
        <v>0</v>
      </c>
      <c r="L51" s="87">
        <f t="shared" si="4"/>
        <v>0</v>
      </c>
      <c r="M51" s="88">
        <f t="shared" si="4"/>
        <v>0</v>
      </c>
      <c r="N51" s="87">
        <f t="shared" si="4"/>
        <v>0</v>
      </c>
      <c r="O51" s="87">
        <f t="shared" si="4"/>
        <v>0</v>
      </c>
      <c r="P51" s="88">
        <f t="shared" si="4"/>
        <v>0</v>
      </c>
    </row>
    <row r="52" spans="1:16" x14ac:dyDescent="0.25">
      <c r="A52" s="76" t="s">
        <v>42</v>
      </c>
      <c r="B52" s="87">
        <f t="shared" ref="B52:P52" si="5">B13+B30</f>
        <v>0</v>
      </c>
      <c r="C52" s="87">
        <f t="shared" si="5"/>
        <v>0</v>
      </c>
      <c r="D52" s="88">
        <f t="shared" si="5"/>
        <v>0</v>
      </c>
      <c r="E52" s="87">
        <f t="shared" si="5"/>
        <v>0</v>
      </c>
      <c r="F52" s="87">
        <f t="shared" si="5"/>
        <v>0</v>
      </c>
      <c r="G52" s="88">
        <f t="shared" si="5"/>
        <v>0</v>
      </c>
      <c r="H52" s="87">
        <f t="shared" si="5"/>
        <v>0</v>
      </c>
      <c r="I52" s="87">
        <f t="shared" si="5"/>
        <v>0</v>
      </c>
      <c r="J52" s="88">
        <f t="shared" si="5"/>
        <v>0</v>
      </c>
      <c r="K52" s="87">
        <f t="shared" si="5"/>
        <v>0</v>
      </c>
      <c r="L52" s="87">
        <f t="shared" si="5"/>
        <v>0</v>
      </c>
      <c r="M52" s="88">
        <f t="shared" si="5"/>
        <v>0</v>
      </c>
      <c r="N52" s="87">
        <f t="shared" si="5"/>
        <v>0</v>
      </c>
      <c r="O52" s="87">
        <f t="shared" si="5"/>
        <v>0</v>
      </c>
      <c r="P52" s="88">
        <f t="shared" si="5"/>
        <v>0</v>
      </c>
    </row>
    <row r="53" spans="1:16" x14ac:dyDescent="0.25">
      <c r="A53" s="80" t="s">
        <v>9</v>
      </c>
      <c r="B53" s="60"/>
      <c r="C53" s="60"/>
      <c r="D53" s="61"/>
      <c r="E53" s="60"/>
      <c r="F53" s="60"/>
      <c r="G53" s="61"/>
      <c r="H53" s="60"/>
      <c r="I53" s="60"/>
      <c r="J53" s="61"/>
      <c r="K53" s="60"/>
      <c r="L53" s="60"/>
      <c r="M53" s="61"/>
      <c r="N53" s="60"/>
      <c r="O53" s="60"/>
      <c r="P53" s="61"/>
    </row>
    <row r="54" spans="1:16" x14ac:dyDescent="0.25">
      <c r="A54" s="76" t="s">
        <v>41</v>
      </c>
      <c r="B54" s="87">
        <f t="shared" ref="B54:P54" si="6">B15+B32</f>
        <v>0</v>
      </c>
      <c r="C54" s="87">
        <f t="shared" si="6"/>
        <v>0</v>
      </c>
      <c r="D54" s="88">
        <f t="shared" si="6"/>
        <v>0</v>
      </c>
      <c r="E54" s="87">
        <f t="shared" si="6"/>
        <v>0</v>
      </c>
      <c r="F54" s="87">
        <f t="shared" si="6"/>
        <v>0</v>
      </c>
      <c r="G54" s="88">
        <f t="shared" si="6"/>
        <v>0</v>
      </c>
      <c r="H54" s="87">
        <f t="shared" si="6"/>
        <v>0</v>
      </c>
      <c r="I54" s="87">
        <f t="shared" si="6"/>
        <v>0</v>
      </c>
      <c r="J54" s="88">
        <f t="shared" si="6"/>
        <v>0</v>
      </c>
      <c r="K54" s="87">
        <f t="shared" si="6"/>
        <v>0</v>
      </c>
      <c r="L54" s="87">
        <f t="shared" si="6"/>
        <v>0</v>
      </c>
      <c r="M54" s="88">
        <f t="shared" si="6"/>
        <v>0</v>
      </c>
      <c r="N54" s="87">
        <f t="shared" si="6"/>
        <v>0</v>
      </c>
      <c r="O54" s="87">
        <f t="shared" si="6"/>
        <v>0</v>
      </c>
      <c r="P54" s="88">
        <f t="shared" si="6"/>
        <v>0</v>
      </c>
    </row>
    <row r="55" spans="1:16" x14ac:dyDescent="0.25">
      <c r="A55" s="76" t="s">
        <v>42</v>
      </c>
      <c r="B55" s="87">
        <f t="shared" ref="B55:P55" si="7">B16+B33</f>
        <v>0</v>
      </c>
      <c r="C55" s="87">
        <f t="shared" si="7"/>
        <v>0</v>
      </c>
      <c r="D55" s="88">
        <f t="shared" si="7"/>
        <v>0</v>
      </c>
      <c r="E55" s="87">
        <f t="shared" si="7"/>
        <v>0</v>
      </c>
      <c r="F55" s="87">
        <f t="shared" si="7"/>
        <v>0</v>
      </c>
      <c r="G55" s="88">
        <f t="shared" si="7"/>
        <v>0</v>
      </c>
      <c r="H55" s="87">
        <f t="shared" si="7"/>
        <v>0</v>
      </c>
      <c r="I55" s="87">
        <f t="shared" si="7"/>
        <v>0</v>
      </c>
      <c r="J55" s="88">
        <f t="shared" si="7"/>
        <v>0</v>
      </c>
      <c r="K55" s="87">
        <f t="shared" si="7"/>
        <v>0</v>
      </c>
      <c r="L55" s="87">
        <f t="shared" si="7"/>
        <v>0</v>
      </c>
      <c r="M55" s="88">
        <f t="shared" si="7"/>
        <v>0</v>
      </c>
      <c r="N55" s="87">
        <f t="shared" si="7"/>
        <v>0</v>
      </c>
      <c r="O55" s="87">
        <f t="shared" si="7"/>
        <v>0</v>
      </c>
      <c r="P55" s="88">
        <f t="shared" si="7"/>
        <v>0</v>
      </c>
    </row>
    <row r="56" spans="1:16" x14ac:dyDescent="0.25">
      <c r="A56" s="80" t="s">
        <v>189</v>
      </c>
      <c r="B56" s="60"/>
      <c r="C56" s="60"/>
      <c r="D56" s="61"/>
      <c r="E56" s="60"/>
      <c r="F56" s="60"/>
      <c r="G56" s="61"/>
      <c r="H56" s="60"/>
      <c r="I56" s="60"/>
      <c r="J56" s="61"/>
      <c r="K56" s="60"/>
      <c r="L56" s="60"/>
      <c r="M56" s="61"/>
      <c r="N56" s="60"/>
      <c r="O56" s="60"/>
      <c r="P56" s="61"/>
    </row>
    <row r="57" spans="1:16" x14ac:dyDescent="0.25">
      <c r="A57" s="76" t="s">
        <v>41</v>
      </c>
      <c r="B57" s="87">
        <f t="shared" ref="B57:P57" si="8">B18+B35</f>
        <v>0</v>
      </c>
      <c r="C57" s="87">
        <f t="shared" si="8"/>
        <v>0</v>
      </c>
      <c r="D57" s="88">
        <f t="shared" si="8"/>
        <v>0</v>
      </c>
      <c r="E57" s="87">
        <f t="shared" si="8"/>
        <v>0</v>
      </c>
      <c r="F57" s="87">
        <f t="shared" si="8"/>
        <v>0</v>
      </c>
      <c r="G57" s="88">
        <f t="shared" si="8"/>
        <v>0</v>
      </c>
      <c r="H57" s="87">
        <f t="shared" si="8"/>
        <v>0</v>
      </c>
      <c r="I57" s="87">
        <f t="shared" si="8"/>
        <v>0</v>
      </c>
      <c r="J57" s="88">
        <f t="shared" si="8"/>
        <v>0</v>
      </c>
      <c r="K57" s="87">
        <f t="shared" si="8"/>
        <v>0</v>
      </c>
      <c r="L57" s="87">
        <f t="shared" si="8"/>
        <v>0</v>
      </c>
      <c r="M57" s="88">
        <f t="shared" si="8"/>
        <v>0</v>
      </c>
      <c r="N57" s="87">
        <f t="shared" si="8"/>
        <v>0</v>
      </c>
      <c r="O57" s="87">
        <f t="shared" si="8"/>
        <v>0</v>
      </c>
      <c r="P57" s="88">
        <f t="shared" si="8"/>
        <v>0</v>
      </c>
    </row>
    <row r="58" spans="1:16" ht="15.75" thickBot="1" x14ac:dyDescent="0.3">
      <c r="A58" s="76" t="s">
        <v>42</v>
      </c>
      <c r="B58" s="87">
        <f t="shared" ref="B58:P58" si="9">B19+B36</f>
        <v>0</v>
      </c>
      <c r="C58" s="87">
        <f t="shared" si="9"/>
        <v>0</v>
      </c>
      <c r="D58" s="88">
        <f t="shared" si="9"/>
        <v>0</v>
      </c>
      <c r="E58" s="87">
        <f t="shared" si="9"/>
        <v>0</v>
      </c>
      <c r="F58" s="87">
        <f t="shared" si="9"/>
        <v>0</v>
      </c>
      <c r="G58" s="88">
        <f t="shared" si="9"/>
        <v>0</v>
      </c>
      <c r="H58" s="87">
        <f t="shared" si="9"/>
        <v>0</v>
      </c>
      <c r="I58" s="87">
        <f t="shared" si="9"/>
        <v>0</v>
      </c>
      <c r="J58" s="88">
        <f t="shared" si="9"/>
        <v>0</v>
      </c>
      <c r="K58" s="87">
        <f t="shared" si="9"/>
        <v>0</v>
      </c>
      <c r="L58" s="87">
        <f t="shared" si="9"/>
        <v>0</v>
      </c>
      <c r="M58" s="88">
        <f t="shared" si="9"/>
        <v>0</v>
      </c>
      <c r="N58" s="87">
        <f t="shared" si="9"/>
        <v>0</v>
      </c>
      <c r="O58" s="87">
        <f t="shared" si="9"/>
        <v>0</v>
      </c>
      <c r="P58" s="88">
        <f t="shared" si="9"/>
        <v>0</v>
      </c>
    </row>
    <row r="59" spans="1:16" x14ac:dyDescent="0.25">
      <c r="A59" s="82" t="s">
        <v>52</v>
      </c>
      <c r="B59" s="83">
        <f t="shared" ref="B59:P59" si="10">SUM(B48:B58)</f>
        <v>0</v>
      </c>
      <c r="C59" s="83">
        <f t="shared" si="10"/>
        <v>0</v>
      </c>
      <c r="D59" s="83">
        <f t="shared" si="10"/>
        <v>0</v>
      </c>
      <c r="E59" s="84">
        <f t="shared" si="10"/>
        <v>0</v>
      </c>
      <c r="F59" s="83">
        <f t="shared" si="10"/>
        <v>0</v>
      </c>
      <c r="G59" s="85">
        <f t="shared" si="10"/>
        <v>0</v>
      </c>
      <c r="H59" s="83">
        <f t="shared" si="10"/>
        <v>0</v>
      </c>
      <c r="I59" s="83">
        <f t="shared" si="10"/>
        <v>0</v>
      </c>
      <c r="J59" s="83">
        <f t="shared" si="10"/>
        <v>0</v>
      </c>
      <c r="K59" s="84">
        <f t="shared" si="10"/>
        <v>0</v>
      </c>
      <c r="L59" s="83">
        <f t="shared" si="10"/>
        <v>0</v>
      </c>
      <c r="M59" s="85">
        <f t="shared" si="10"/>
        <v>0</v>
      </c>
      <c r="N59" s="83">
        <f t="shared" si="10"/>
        <v>0</v>
      </c>
      <c r="O59" s="83">
        <f t="shared" si="10"/>
        <v>0</v>
      </c>
      <c r="P59" s="85">
        <f t="shared" si="10"/>
        <v>0</v>
      </c>
    </row>
    <row r="61" spans="1:16" x14ac:dyDescent="0.25">
      <c r="B61" s="161" t="s">
        <v>191</v>
      </c>
      <c r="C61" s="164"/>
      <c r="D61" s="164"/>
      <c r="E61" s="164"/>
      <c r="F61" s="164"/>
      <c r="G61" s="164"/>
      <c r="H61" s="164"/>
      <c r="I61" s="164"/>
      <c r="J61" s="164"/>
      <c r="K61" s="164"/>
      <c r="L61" s="164"/>
      <c r="M61" s="164"/>
      <c r="N61" s="164"/>
      <c r="O61" s="164"/>
      <c r="P61" s="164"/>
    </row>
    <row r="62" spans="1:16" x14ac:dyDescent="0.25">
      <c r="A62" s="76"/>
      <c r="B62" s="152">
        <f>B45</f>
        <v>0</v>
      </c>
      <c r="C62" s="153"/>
      <c r="D62" s="153"/>
      <c r="E62" s="152">
        <f>E45</f>
        <v>0</v>
      </c>
      <c r="F62" s="153"/>
      <c r="G62" s="153"/>
      <c r="H62" s="152">
        <f>H45</f>
        <v>0</v>
      </c>
      <c r="I62" s="153"/>
      <c r="J62" s="153"/>
      <c r="K62" s="152">
        <f>K45</f>
        <v>0</v>
      </c>
      <c r="L62" s="153"/>
      <c r="M62" s="153"/>
      <c r="N62" s="152">
        <f>N45</f>
        <v>0</v>
      </c>
      <c r="O62" s="153"/>
      <c r="P62" s="153"/>
    </row>
    <row r="63" spans="1:16" x14ac:dyDescent="0.25">
      <c r="A63" s="77"/>
      <c r="B63" s="78" t="s">
        <v>0</v>
      </c>
      <c r="C63" s="78" t="s">
        <v>1</v>
      </c>
      <c r="D63" s="79" t="s">
        <v>2</v>
      </c>
      <c r="E63" s="78" t="s">
        <v>0</v>
      </c>
      <c r="F63" s="78" t="s">
        <v>1</v>
      </c>
      <c r="G63" s="79" t="s">
        <v>2</v>
      </c>
      <c r="H63" s="78" t="s">
        <v>0</v>
      </c>
      <c r="I63" s="78" t="s">
        <v>1</v>
      </c>
      <c r="J63" s="79" t="s">
        <v>2</v>
      </c>
      <c r="K63" s="78" t="s">
        <v>0</v>
      </c>
      <c r="L63" s="78" t="s">
        <v>1</v>
      </c>
      <c r="M63" s="79" t="s">
        <v>2</v>
      </c>
      <c r="N63" s="78" t="s">
        <v>0</v>
      </c>
      <c r="O63" s="78" t="s">
        <v>1</v>
      </c>
      <c r="P63" s="79" t="s">
        <v>2</v>
      </c>
    </row>
    <row r="64" spans="1:16" x14ac:dyDescent="0.25">
      <c r="A64" s="80"/>
      <c r="B64" s="14"/>
      <c r="C64" s="14"/>
      <c r="D64" s="81"/>
      <c r="E64" s="14"/>
      <c r="F64" s="14"/>
      <c r="G64" s="81"/>
      <c r="H64" s="14"/>
      <c r="I64" s="14"/>
      <c r="J64" s="81"/>
      <c r="K64" s="14"/>
      <c r="L64" s="14"/>
      <c r="M64" s="81"/>
      <c r="N64" s="14"/>
      <c r="O64" s="14"/>
      <c r="P64" s="81"/>
    </row>
    <row r="65" spans="1:16" x14ac:dyDescent="0.25">
      <c r="A65" s="76" t="s">
        <v>35</v>
      </c>
      <c r="B65" s="87">
        <f>B$20*'Program Summary'!$C$11</f>
        <v>0</v>
      </c>
      <c r="C65" s="87">
        <f>C$20*'Program Summary'!$C$11</f>
        <v>0</v>
      </c>
      <c r="D65" s="88">
        <f>D$20*'Program Summary'!$C$11</f>
        <v>0</v>
      </c>
      <c r="E65" s="87">
        <f>E$20*'Program Summary'!$C$11</f>
        <v>0</v>
      </c>
      <c r="F65" s="87">
        <f>F$20*'Program Summary'!$C$11</f>
        <v>0</v>
      </c>
      <c r="G65" s="88">
        <f>G$20*'Program Summary'!$C$11</f>
        <v>0</v>
      </c>
      <c r="H65" s="87">
        <f>H$20*'Program Summary'!$C$11</f>
        <v>0</v>
      </c>
      <c r="I65" s="87">
        <f>I$20*'Program Summary'!$C$11</f>
        <v>0</v>
      </c>
      <c r="J65" s="88">
        <f>J$20*'Program Summary'!$C$11</f>
        <v>0</v>
      </c>
      <c r="K65" s="87">
        <f>K$20*'Program Summary'!$C$11</f>
        <v>0</v>
      </c>
      <c r="L65" s="87">
        <f>L$20*'Program Summary'!$C$11</f>
        <v>0</v>
      </c>
      <c r="M65" s="88">
        <f>M$20*'Program Summary'!$C$11</f>
        <v>0</v>
      </c>
      <c r="N65" s="87">
        <f>N$20*'Program Summary'!$C$11</f>
        <v>0</v>
      </c>
      <c r="O65" s="87">
        <f>O$20*'Program Summary'!$C$11</f>
        <v>0</v>
      </c>
      <c r="P65" s="88">
        <f>P$20*'Program Summary'!$C$11</f>
        <v>0</v>
      </c>
    </row>
    <row r="66" spans="1:16" x14ac:dyDescent="0.25">
      <c r="A66" s="76" t="s">
        <v>53</v>
      </c>
      <c r="B66" s="87">
        <f>B$20*'Program Summary'!$C13*'Program Summary'!$C17</f>
        <v>0</v>
      </c>
      <c r="C66" s="87">
        <f>C$20*'Program Summary'!$C13*'Program Summary'!$C17</f>
        <v>0</v>
      </c>
      <c r="D66" s="88">
        <f>D$20*'Program Summary'!$C13*'Program Summary'!$C17</f>
        <v>0</v>
      </c>
      <c r="E66" s="87">
        <f>E$20*'Program Summary'!$C13*'Program Summary'!$C17</f>
        <v>0</v>
      </c>
      <c r="F66" s="87">
        <f>F$20*'Program Summary'!$C13*'Program Summary'!$C17</f>
        <v>0</v>
      </c>
      <c r="G66" s="88">
        <f>G$20*'Program Summary'!$C13*'Program Summary'!$C17</f>
        <v>0</v>
      </c>
      <c r="H66" s="87">
        <f>H$20*'Program Summary'!$C13*'Program Summary'!$C17</f>
        <v>0</v>
      </c>
      <c r="I66" s="87">
        <f>I$20*'Program Summary'!$C13*'Program Summary'!$C17</f>
        <v>0</v>
      </c>
      <c r="J66" s="88">
        <f>J$20*'Program Summary'!$C13*'Program Summary'!$C17</f>
        <v>0</v>
      </c>
      <c r="K66" s="87">
        <f>K$20*'Program Summary'!$C13*'Program Summary'!$C17</f>
        <v>0</v>
      </c>
      <c r="L66" s="87">
        <f>L$20*'Program Summary'!$C13*'Program Summary'!$C17</f>
        <v>0</v>
      </c>
      <c r="M66" s="88">
        <f>M$20*'Program Summary'!$C13*'Program Summary'!$C17</f>
        <v>0</v>
      </c>
      <c r="N66" s="87">
        <f>N$20*'Program Summary'!$C13*'Program Summary'!$C17</f>
        <v>0</v>
      </c>
      <c r="O66" s="87">
        <f>O$20*'Program Summary'!$C13*'Program Summary'!$C17</f>
        <v>0</v>
      </c>
      <c r="P66" s="88">
        <f>P$20*'Program Summary'!$C13*'Program Summary'!$C17</f>
        <v>0</v>
      </c>
    </row>
    <row r="67" spans="1:16" x14ac:dyDescent="0.25">
      <c r="A67" s="76" t="s">
        <v>36</v>
      </c>
      <c r="B67" s="87">
        <f>B$37*'Program Summary'!$D$11</f>
        <v>0</v>
      </c>
      <c r="C67" s="87">
        <f>C$37*'Program Summary'!$D$11</f>
        <v>0</v>
      </c>
      <c r="D67" s="88">
        <f>D$37*'Program Summary'!$D$11</f>
        <v>0</v>
      </c>
      <c r="E67" s="87">
        <f>E$37*'Program Summary'!$D$11</f>
        <v>0</v>
      </c>
      <c r="F67" s="87">
        <f>F$37*'Program Summary'!$D$11</f>
        <v>0</v>
      </c>
      <c r="G67" s="88">
        <f>G$37*'Program Summary'!$D$11</f>
        <v>0</v>
      </c>
      <c r="H67" s="60">
        <f>H$37*'Program Summary'!$D$11</f>
        <v>0</v>
      </c>
      <c r="I67" s="60">
        <f>I$37*'Program Summary'!$D$11</f>
        <v>0</v>
      </c>
      <c r="J67" s="61">
        <f>J$37*'Program Summary'!$D$11</f>
        <v>0</v>
      </c>
      <c r="K67" s="60">
        <f>K$37*'Program Summary'!$D$11</f>
        <v>0</v>
      </c>
      <c r="L67" s="60">
        <f>L$37*'Program Summary'!$D$11</f>
        <v>0</v>
      </c>
      <c r="M67" s="61">
        <f>M$37*'Program Summary'!$D$11</f>
        <v>0</v>
      </c>
      <c r="N67" s="60">
        <f>N$37*'Program Summary'!$D$11</f>
        <v>0</v>
      </c>
      <c r="O67" s="60">
        <f>O$37*'Program Summary'!$D$11</f>
        <v>0</v>
      </c>
      <c r="P67" s="61">
        <f>P$37*'Program Summary'!$D$11</f>
        <v>0</v>
      </c>
    </row>
    <row r="68" spans="1:16" ht="15.75" thickBot="1" x14ac:dyDescent="0.3">
      <c r="A68" s="76" t="s">
        <v>18</v>
      </c>
      <c r="B68" s="87">
        <f>B$59*'Program Summary'!$E$11</f>
        <v>0</v>
      </c>
      <c r="C68" s="60">
        <f>C$59*'Program Summary'!$E$11</f>
        <v>0</v>
      </c>
      <c r="D68" s="61">
        <f>D$59*'Program Summary'!$E$11</f>
        <v>0</v>
      </c>
      <c r="E68" s="60">
        <f>E$59*'Program Summary'!$E$11</f>
        <v>0</v>
      </c>
      <c r="F68" s="60">
        <f>F$59*'Program Summary'!$E$11</f>
        <v>0</v>
      </c>
      <c r="G68" s="61">
        <f>G$59*'Program Summary'!$E$11</f>
        <v>0</v>
      </c>
      <c r="H68" s="60">
        <f>H$59*'Program Summary'!$E$11</f>
        <v>0</v>
      </c>
      <c r="I68" s="60">
        <f>I$59*'Program Summary'!$E$11</f>
        <v>0</v>
      </c>
      <c r="J68" s="61">
        <f>J$59*'Program Summary'!$E$11</f>
        <v>0</v>
      </c>
      <c r="K68" s="60">
        <f>K$59*'Program Summary'!$E$11</f>
        <v>0</v>
      </c>
      <c r="L68" s="60">
        <f>L$59*'Program Summary'!$E$11</f>
        <v>0</v>
      </c>
      <c r="M68" s="61">
        <f>M$59*'Program Summary'!$E$11</f>
        <v>0</v>
      </c>
      <c r="N68" s="60">
        <f>N$59*'Program Summary'!$E$11</f>
        <v>0</v>
      </c>
      <c r="O68" s="60">
        <f>O$59*'Program Summary'!$E$11</f>
        <v>0</v>
      </c>
      <c r="P68" s="61">
        <f>P$59*'Program Summary'!$E$11</f>
        <v>0</v>
      </c>
    </row>
    <row r="69" spans="1:16" x14ac:dyDescent="0.25">
      <c r="A69" s="82" t="s">
        <v>52</v>
      </c>
      <c r="B69" s="83">
        <f>SUM(B65:B68)</f>
        <v>0</v>
      </c>
      <c r="C69" s="83">
        <f t="shared" ref="C69:P69" si="11">SUM(C65:C68)</f>
        <v>0</v>
      </c>
      <c r="D69" s="85">
        <f t="shared" si="11"/>
        <v>0</v>
      </c>
      <c r="E69" s="83">
        <f t="shared" si="11"/>
        <v>0</v>
      </c>
      <c r="F69" s="83">
        <f t="shared" si="11"/>
        <v>0</v>
      </c>
      <c r="G69" s="85">
        <f t="shared" si="11"/>
        <v>0</v>
      </c>
      <c r="H69" s="83">
        <f t="shared" si="11"/>
        <v>0</v>
      </c>
      <c r="I69" s="83">
        <f t="shared" si="11"/>
        <v>0</v>
      </c>
      <c r="J69" s="85">
        <f t="shared" si="11"/>
        <v>0</v>
      </c>
      <c r="K69" s="83">
        <f t="shared" si="11"/>
        <v>0</v>
      </c>
      <c r="L69" s="83">
        <f t="shared" si="11"/>
        <v>0</v>
      </c>
      <c r="M69" s="85">
        <f t="shared" si="11"/>
        <v>0</v>
      </c>
      <c r="N69" s="83">
        <f t="shared" si="11"/>
        <v>0</v>
      </c>
      <c r="O69" s="83">
        <f t="shared" si="11"/>
        <v>0</v>
      </c>
      <c r="P69" s="85">
        <f t="shared" si="11"/>
        <v>0</v>
      </c>
    </row>
  </sheetData>
  <sheetProtection algorithmName="SHA-512" hashValue="vEpNrIgdYVxvcEym9k95C8JWv9s58CXdWgl/BuJeIZFrAmhHUphlOogQePayIN2baRy6cWsOVBcOElZekF6oBQ==" saltValue="taxroyQ5HBlhnaI7M+670g==" spinCount="100000" sheet="1" objects="1" scenarios="1"/>
  <mergeCells count="29">
    <mergeCell ref="N6:P6"/>
    <mergeCell ref="B61:P61"/>
    <mergeCell ref="B23:D23"/>
    <mergeCell ref="E23:G23"/>
    <mergeCell ref="H23:J23"/>
    <mergeCell ref="K23:M23"/>
    <mergeCell ref="N23:P23"/>
    <mergeCell ref="B44:P44"/>
    <mergeCell ref="O1:P1"/>
    <mergeCell ref="O2:P2"/>
    <mergeCell ref="B45:D45"/>
    <mergeCell ref="E45:G45"/>
    <mergeCell ref="H45:J45"/>
    <mergeCell ref="K45:M45"/>
    <mergeCell ref="N45:P45"/>
    <mergeCell ref="B2:G2"/>
    <mergeCell ref="B3:G3"/>
    <mergeCell ref="B22:P22"/>
    <mergeCell ref="B4:C4"/>
    <mergeCell ref="B5:P5"/>
    <mergeCell ref="B6:D6"/>
    <mergeCell ref="E6:G6"/>
    <mergeCell ref="H6:J6"/>
    <mergeCell ref="K6:M6"/>
    <mergeCell ref="B62:D62"/>
    <mergeCell ref="E62:G62"/>
    <mergeCell ref="H62:J62"/>
    <mergeCell ref="K62:M62"/>
    <mergeCell ref="N62:P62"/>
  </mergeCells>
  <pageMargins left="0.7" right="0.7" top="0.75" bottom="0.75" header="0.3" footer="0.3"/>
  <pageSetup scale="79" fitToHeight="0" orientation="landscape" r:id="rId1"/>
  <headerFooter>
    <oddFooter>&amp;LTemplate Version Date: 10/26/2017&amp;R&amp;P</oddFooter>
  </headerFooter>
  <rowBreaks count="1" manualBreakCount="1">
    <brk id="4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37"/>
  <sheetViews>
    <sheetView topLeftCell="A46" zoomScaleNormal="100" workbookViewId="0">
      <selection activeCell="U20" sqref="U20"/>
    </sheetView>
  </sheetViews>
  <sheetFormatPr defaultColWidth="9.140625" defaultRowHeight="15" x14ac:dyDescent="0.25"/>
  <cols>
    <col min="1" max="1" width="20.140625" style="1" customWidth="1"/>
    <col min="2" max="2" width="9.140625" style="4"/>
    <col min="3" max="3" width="9.140625" style="3"/>
    <col min="4" max="16384" width="9.140625" style="1"/>
  </cols>
  <sheetData>
    <row r="1" spans="1:16" ht="18.75" x14ac:dyDescent="0.3">
      <c r="A1" s="19" t="s">
        <v>185</v>
      </c>
      <c r="B1" s="14"/>
      <c r="C1" s="14"/>
      <c r="D1" s="14"/>
      <c r="E1" s="14"/>
      <c r="F1" s="14"/>
      <c r="G1" s="14"/>
      <c r="H1" s="14"/>
      <c r="I1" s="14"/>
      <c r="J1" s="74"/>
      <c r="K1" s="14"/>
      <c r="L1" s="14"/>
      <c r="M1" s="14"/>
      <c r="N1" s="15" t="s">
        <v>37</v>
      </c>
      <c r="O1" s="154">
        <f>'Program Summary'!$C$2</f>
        <v>0</v>
      </c>
      <c r="P1" s="155"/>
    </row>
    <row r="2" spans="1:16" x14ac:dyDescent="0.25">
      <c r="A2" s="75" t="s">
        <v>45</v>
      </c>
      <c r="B2" s="158">
        <f>'Program Summary'!C3</f>
        <v>0</v>
      </c>
      <c r="C2" s="159"/>
      <c r="D2" s="159"/>
      <c r="E2" s="159"/>
      <c r="F2" s="159"/>
      <c r="G2" s="160"/>
      <c r="H2" s="14"/>
      <c r="I2" s="14"/>
      <c r="J2" s="14"/>
      <c r="K2" s="74"/>
      <c r="L2" s="14"/>
      <c r="M2" s="14"/>
      <c r="N2" s="15" t="s">
        <v>38</v>
      </c>
      <c r="O2" s="168">
        <f>'Program Summary'!$C$4</f>
        <v>0</v>
      </c>
      <c r="P2" s="169"/>
    </row>
    <row r="3" spans="1:16" x14ac:dyDescent="0.25">
      <c r="A3" s="75" t="s">
        <v>46</v>
      </c>
      <c r="B3" s="158">
        <f>'Program Summary'!C5</f>
        <v>0</v>
      </c>
      <c r="C3" s="159"/>
      <c r="D3" s="159"/>
      <c r="E3" s="159"/>
      <c r="F3" s="159"/>
      <c r="G3" s="160"/>
      <c r="H3" s="14"/>
      <c r="I3" s="14"/>
      <c r="J3" s="14"/>
      <c r="K3" s="14"/>
      <c r="L3" s="14"/>
    </row>
    <row r="4" spans="1:16" x14ac:dyDescent="0.25">
      <c r="A4" s="2"/>
      <c r="B4" s="162"/>
      <c r="C4" s="162"/>
      <c r="D4" s="14"/>
      <c r="E4" s="14"/>
      <c r="F4" s="14"/>
      <c r="G4" s="14"/>
      <c r="H4" s="14"/>
      <c r="I4" s="14"/>
      <c r="J4" s="14"/>
      <c r="K4" s="14"/>
      <c r="L4" s="14"/>
      <c r="M4" s="14"/>
      <c r="N4" s="14"/>
      <c r="O4" s="14"/>
      <c r="P4" s="14"/>
    </row>
    <row r="5" spans="1:16" x14ac:dyDescent="0.25">
      <c r="A5" s="2"/>
      <c r="B5" s="161" t="s">
        <v>186</v>
      </c>
      <c r="C5" s="161"/>
      <c r="D5" s="161"/>
      <c r="E5" s="161"/>
      <c r="F5" s="161"/>
      <c r="G5" s="161"/>
      <c r="H5" s="161"/>
      <c r="I5" s="161"/>
      <c r="J5" s="161"/>
      <c r="K5" s="161"/>
      <c r="L5" s="161"/>
      <c r="M5" s="161"/>
      <c r="N5" s="161"/>
      <c r="O5" s="161"/>
      <c r="P5" s="161"/>
    </row>
    <row r="6" spans="1:16" x14ac:dyDescent="0.25">
      <c r="A6" s="77" t="s">
        <v>204</v>
      </c>
      <c r="B6" s="152">
        <f>B3</f>
        <v>0</v>
      </c>
      <c r="C6" s="153"/>
      <c r="D6" s="153"/>
      <c r="E6" s="153">
        <f>Enrolment!E6</f>
        <v>0</v>
      </c>
      <c r="F6" s="153"/>
      <c r="G6" s="153"/>
      <c r="H6" s="153">
        <f>Enrolment!H6</f>
        <v>0</v>
      </c>
      <c r="I6" s="153"/>
      <c r="J6" s="153"/>
      <c r="K6" s="153">
        <f>Enrolment!K6</f>
        <v>0</v>
      </c>
      <c r="L6" s="153"/>
      <c r="M6" s="153"/>
      <c r="N6" s="153">
        <f>Enrolment!N6</f>
        <v>0</v>
      </c>
      <c r="O6" s="153"/>
      <c r="P6" s="153"/>
    </row>
    <row r="7" spans="1:16" x14ac:dyDescent="0.25">
      <c r="A7" s="77"/>
      <c r="B7" s="78" t="s">
        <v>0</v>
      </c>
      <c r="C7" s="78" t="s">
        <v>1</v>
      </c>
      <c r="D7" s="79" t="s">
        <v>2</v>
      </c>
      <c r="E7" s="78" t="s">
        <v>0</v>
      </c>
      <c r="F7" s="78" t="s">
        <v>1</v>
      </c>
      <c r="G7" s="79" t="s">
        <v>2</v>
      </c>
      <c r="H7" s="78" t="s">
        <v>0</v>
      </c>
      <c r="I7" s="78" t="s">
        <v>1</v>
      </c>
      <c r="J7" s="79" t="s">
        <v>2</v>
      </c>
      <c r="K7" s="78" t="s">
        <v>0</v>
      </c>
      <c r="L7" s="78" t="s">
        <v>1</v>
      </c>
      <c r="M7" s="79" t="s">
        <v>2</v>
      </c>
      <c r="N7" s="78" t="s">
        <v>0</v>
      </c>
      <c r="O7" s="78" t="s">
        <v>1</v>
      </c>
      <c r="P7" s="79" t="s">
        <v>2</v>
      </c>
    </row>
    <row r="8" spans="1:16" x14ac:dyDescent="0.25">
      <c r="A8" s="80" t="s">
        <v>3</v>
      </c>
      <c r="B8" s="14"/>
      <c r="C8" s="14"/>
      <c r="D8" s="81"/>
      <c r="E8" s="14"/>
      <c r="F8" s="14"/>
      <c r="G8" s="81"/>
      <c r="H8" s="14"/>
      <c r="I8" s="14"/>
      <c r="J8" s="81"/>
      <c r="K8" s="14"/>
      <c r="L8" s="14"/>
      <c r="M8" s="81"/>
      <c r="N8" s="14"/>
      <c r="O8" s="14"/>
      <c r="P8" s="81"/>
    </row>
    <row r="9" spans="1:16" x14ac:dyDescent="0.25">
      <c r="A9" s="76" t="s">
        <v>54</v>
      </c>
      <c r="B9" s="16">
        <v>0</v>
      </c>
      <c r="C9" s="16">
        <v>0</v>
      </c>
      <c r="D9" s="17">
        <v>0</v>
      </c>
      <c r="E9" s="16">
        <v>0</v>
      </c>
      <c r="F9" s="16">
        <v>0</v>
      </c>
      <c r="G9" s="17">
        <v>0</v>
      </c>
      <c r="H9" s="16">
        <v>0</v>
      </c>
      <c r="I9" s="16">
        <v>0</v>
      </c>
      <c r="J9" s="17">
        <v>0</v>
      </c>
      <c r="K9" s="16">
        <v>0</v>
      </c>
      <c r="L9" s="16">
        <v>0</v>
      </c>
      <c r="M9" s="17">
        <v>0</v>
      </c>
      <c r="N9" s="16">
        <v>0</v>
      </c>
      <c r="O9" s="16">
        <v>0</v>
      </c>
      <c r="P9" s="17">
        <v>0</v>
      </c>
    </row>
    <row r="10" spans="1:16" x14ac:dyDescent="0.25">
      <c r="A10" s="76" t="s">
        <v>55</v>
      </c>
      <c r="B10" s="16">
        <v>0</v>
      </c>
      <c r="C10" s="16">
        <v>0</v>
      </c>
      <c r="D10" s="17">
        <v>0</v>
      </c>
      <c r="E10" s="16">
        <v>0</v>
      </c>
      <c r="F10" s="16">
        <v>0</v>
      </c>
      <c r="G10" s="17">
        <v>0</v>
      </c>
      <c r="H10" s="16">
        <v>0</v>
      </c>
      <c r="I10" s="16">
        <v>0</v>
      </c>
      <c r="J10" s="17">
        <v>0</v>
      </c>
      <c r="K10" s="16">
        <v>0</v>
      </c>
      <c r="L10" s="16">
        <v>0</v>
      </c>
      <c r="M10" s="17">
        <v>0</v>
      </c>
      <c r="N10" s="16">
        <v>0</v>
      </c>
      <c r="O10" s="16">
        <v>0</v>
      </c>
      <c r="P10" s="17">
        <v>0</v>
      </c>
    </row>
    <row r="11" spans="1:16" x14ac:dyDescent="0.25">
      <c r="A11" s="76" t="s">
        <v>56</v>
      </c>
      <c r="B11" s="16">
        <v>0</v>
      </c>
      <c r="C11" s="16">
        <v>0</v>
      </c>
      <c r="D11" s="17">
        <v>0</v>
      </c>
      <c r="E11" s="16">
        <v>0</v>
      </c>
      <c r="F11" s="16">
        <v>0</v>
      </c>
      <c r="G11" s="17">
        <v>0</v>
      </c>
      <c r="H11" s="16">
        <v>0</v>
      </c>
      <c r="I11" s="16">
        <v>0</v>
      </c>
      <c r="J11" s="17">
        <v>0</v>
      </c>
      <c r="K11" s="16">
        <v>0</v>
      </c>
      <c r="L11" s="16">
        <v>0</v>
      </c>
      <c r="M11" s="17">
        <v>0</v>
      </c>
      <c r="N11" s="16">
        <v>0</v>
      </c>
      <c r="O11" s="16">
        <v>0</v>
      </c>
      <c r="P11" s="17">
        <v>0</v>
      </c>
    </row>
    <row r="12" spans="1:16" x14ac:dyDescent="0.25">
      <c r="A12" s="76" t="s">
        <v>57</v>
      </c>
      <c r="B12" s="16">
        <v>0</v>
      </c>
      <c r="C12" s="16">
        <v>0</v>
      </c>
      <c r="D12" s="17">
        <v>0</v>
      </c>
      <c r="E12" s="16">
        <v>0</v>
      </c>
      <c r="F12" s="16">
        <v>0</v>
      </c>
      <c r="G12" s="17">
        <v>0</v>
      </c>
      <c r="H12" s="16">
        <v>0</v>
      </c>
      <c r="I12" s="16">
        <v>0</v>
      </c>
      <c r="J12" s="17">
        <v>0</v>
      </c>
      <c r="K12" s="16">
        <v>0</v>
      </c>
      <c r="L12" s="16">
        <v>0</v>
      </c>
      <c r="M12" s="17">
        <v>0</v>
      </c>
      <c r="N12" s="16">
        <v>0</v>
      </c>
      <c r="O12" s="16">
        <v>0</v>
      </c>
      <c r="P12" s="17">
        <v>0</v>
      </c>
    </row>
    <row r="13" spans="1:16" x14ac:dyDescent="0.25">
      <c r="A13" s="80" t="s">
        <v>4</v>
      </c>
      <c r="B13" s="60"/>
      <c r="C13" s="60"/>
      <c r="D13" s="61"/>
      <c r="E13" s="60"/>
      <c r="F13" s="60"/>
      <c r="G13" s="61"/>
      <c r="H13" s="60"/>
      <c r="I13" s="60"/>
      <c r="J13" s="61"/>
      <c r="K13" s="60"/>
      <c r="L13" s="60"/>
      <c r="M13" s="61"/>
      <c r="N13" s="60"/>
      <c r="O13" s="60"/>
      <c r="P13" s="61"/>
    </row>
    <row r="14" spans="1:16" x14ac:dyDescent="0.25">
      <c r="A14" s="76" t="s">
        <v>54</v>
      </c>
      <c r="B14" s="16">
        <v>0</v>
      </c>
      <c r="C14" s="16">
        <v>0</v>
      </c>
      <c r="D14" s="17">
        <v>0</v>
      </c>
      <c r="E14" s="16">
        <v>0</v>
      </c>
      <c r="F14" s="16">
        <v>0</v>
      </c>
      <c r="G14" s="17">
        <v>0</v>
      </c>
      <c r="H14" s="16">
        <v>0</v>
      </c>
      <c r="I14" s="16">
        <v>0</v>
      </c>
      <c r="J14" s="17">
        <v>0</v>
      </c>
      <c r="K14" s="16">
        <v>0</v>
      </c>
      <c r="L14" s="16">
        <v>0</v>
      </c>
      <c r="M14" s="17">
        <v>0</v>
      </c>
      <c r="N14" s="16">
        <v>0</v>
      </c>
      <c r="O14" s="16">
        <v>0</v>
      </c>
      <c r="P14" s="17">
        <v>0</v>
      </c>
    </row>
    <row r="15" spans="1:16" x14ac:dyDescent="0.25">
      <c r="A15" s="76" t="s">
        <v>55</v>
      </c>
      <c r="B15" s="16">
        <v>0</v>
      </c>
      <c r="C15" s="16">
        <v>0</v>
      </c>
      <c r="D15" s="17">
        <v>0</v>
      </c>
      <c r="E15" s="16">
        <v>0</v>
      </c>
      <c r="F15" s="16">
        <v>0</v>
      </c>
      <c r="G15" s="17">
        <v>0</v>
      </c>
      <c r="H15" s="16">
        <v>0</v>
      </c>
      <c r="I15" s="16">
        <v>0</v>
      </c>
      <c r="J15" s="17">
        <v>0</v>
      </c>
      <c r="K15" s="16">
        <v>0</v>
      </c>
      <c r="L15" s="16">
        <v>0</v>
      </c>
      <c r="M15" s="17">
        <v>0</v>
      </c>
      <c r="N15" s="16">
        <v>0</v>
      </c>
      <c r="O15" s="16">
        <v>0</v>
      </c>
      <c r="P15" s="17">
        <v>0</v>
      </c>
    </row>
    <row r="16" spans="1:16" x14ac:dyDescent="0.25">
      <c r="A16" s="76" t="s">
        <v>56</v>
      </c>
      <c r="B16" s="16">
        <v>0</v>
      </c>
      <c r="C16" s="16">
        <v>0</v>
      </c>
      <c r="D16" s="17">
        <v>0</v>
      </c>
      <c r="E16" s="16">
        <v>0</v>
      </c>
      <c r="F16" s="16">
        <v>0</v>
      </c>
      <c r="G16" s="17">
        <v>0</v>
      </c>
      <c r="H16" s="16">
        <v>0</v>
      </c>
      <c r="I16" s="16">
        <v>0</v>
      </c>
      <c r="J16" s="17">
        <v>0</v>
      </c>
      <c r="K16" s="16">
        <v>0</v>
      </c>
      <c r="L16" s="16">
        <v>0</v>
      </c>
      <c r="M16" s="17">
        <v>0</v>
      </c>
      <c r="N16" s="16">
        <v>0</v>
      </c>
      <c r="O16" s="16">
        <v>0</v>
      </c>
      <c r="P16" s="17">
        <v>0</v>
      </c>
    </row>
    <row r="17" spans="1:16" x14ac:dyDescent="0.25">
      <c r="A17" s="76" t="s">
        <v>57</v>
      </c>
      <c r="B17" s="16">
        <v>0</v>
      </c>
      <c r="C17" s="16">
        <v>0</v>
      </c>
      <c r="D17" s="17">
        <v>0</v>
      </c>
      <c r="E17" s="16">
        <v>0</v>
      </c>
      <c r="F17" s="16">
        <v>0</v>
      </c>
      <c r="G17" s="17">
        <v>0</v>
      </c>
      <c r="H17" s="16">
        <v>0</v>
      </c>
      <c r="I17" s="16">
        <v>0</v>
      </c>
      <c r="J17" s="17">
        <v>0</v>
      </c>
      <c r="K17" s="16">
        <v>0</v>
      </c>
      <c r="L17" s="16">
        <v>0</v>
      </c>
      <c r="M17" s="17">
        <v>0</v>
      </c>
      <c r="N17" s="16">
        <v>0</v>
      </c>
      <c r="O17" s="16">
        <v>0</v>
      </c>
      <c r="P17" s="17">
        <v>0</v>
      </c>
    </row>
    <row r="18" spans="1:16" x14ac:dyDescent="0.25">
      <c r="A18" s="80" t="s">
        <v>9</v>
      </c>
      <c r="B18" s="60"/>
      <c r="C18" s="60"/>
      <c r="D18" s="61"/>
      <c r="E18" s="60"/>
      <c r="F18" s="60"/>
      <c r="G18" s="61"/>
      <c r="H18" s="60"/>
      <c r="I18" s="60"/>
      <c r="J18" s="61"/>
      <c r="K18" s="60"/>
      <c r="L18" s="60"/>
      <c r="M18" s="61"/>
      <c r="N18" s="60"/>
      <c r="O18" s="60"/>
      <c r="P18" s="61"/>
    </row>
    <row r="19" spans="1:16" x14ac:dyDescent="0.25">
      <c r="A19" s="76" t="s">
        <v>54</v>
      </c>
      <c r="B19" s="16">
        <v>0</v>
      </c>
      <c r="C19" s="16">
        <v>0</v>
      </c>
      <c r="D19" s="17">
        <v>0</v>
      </c>
      <c r="E19" s="16">
        <v>0</v>
      </c>
      <c r="F19" s="16">
        <v>0</v>
      </c>
      <c r="G19" s="17">
        <v>0</v>
      </c>
      <c r="H19" s="16">
        <v>0</v>
      </c>
      <c r="I19" s="16">
        <v>0</v>
      </c>
      <c r="J19" s="17">
        <v>0</v>
      </c>
      <c r="K19" s="16">
        <v>0</v>
      </c>
      <c r="L19" s="16">
        <v>0</v>
      </c>
      <c r="M19" s="17">
        <v>0</v>
      </c>
      <c r="N19" s="16">
        <v>0</v>
      </c>
      <c r="O19" s="16">
        <v>0</v>
      </c>
      <c r="P19" s="17">
        <v>0</v>
      </c>
    </row>
    <row r="20" spans="1:16" x14ac:dyDescent="0.25">
      <c r="A20" s="76" t="s">
        <v>55</v>
      </c>
      <c r="B20" s="16">
        <v>0</v>
      </c>
      <c r="C20" s="16">
        <v>0</v>
      </c>
      <c r="D20" s="17">
        <v>0</v>
      </c>
      <c r="E20" s="16">
        <v>0</v>
      </c>
      <c r="F20" s="16">
        <v>0</v>
      </c>
      <c r="G20" s="17">
        <v>0</v>
      </c>
      <c r="H20" s="16">
        <v>0</v>
      </c>
      <c r="I20" s="16">
        <v>0</v>
      </c>
      <c r="J20" s="17">
        <v>0</v>
      </c>
      <c r="K20" s="16">
        <v>0</v>
      </c>
      <c r="L20" s="16">
        <v>0</v>
      </c>
      <c r="M20" s="17">
        <v>0</v>
      </c>
      <c r="N20" s="16">
        <v>0</v>
      </c>
      <c r="O20" s="16">
        <v>0</v>
      </c>
      <c r="P20" s="17">
        <v>0</v>
      </c>
    </row>
    <row r="21" spans="1:16" x14ac:dyDescent="0.25">
      <c r="A21" s="76" t="s">
        <v>56</v>
      </c>
      <c r="B21" s="16">
        <v>0</v>
      </c>
      <c r="C21" s="16">
        <v>0</v>
      </c>
      <c r="D21" s="17">
        <v>0</v>
      </c>
      <c r="E21" s="16">
        <v>0</v>
      </c>
      <c r="F21" s="16">
        <v>0</v>
      </c>
      <c r="G21" s="17">
        <v>0</v>
      </c>
      <c r="H21" s="16">
        <v>0</v>
      </c>
      <c r="I21" s="16">
        <v>0</v>
      </c>
      <c r="J21" s="17">
        <v>0</v>
      </c>
      <c r="K21" s="16">
        <v>0</v>
      </c>
      <c r="L21" s="16">
        <v>0</v>
      </c>
      <c r="M21" s="17">
        <v>0</v>
      </c>
      <c r="N21" s="16">
        <v>0</v>
      </c>
      <c r="O21" s="16">
        <v>0</v>
      </c>
      <c r="P21" s="17">
        <v>0</v>
      </c>
    </row>
    <row r="22" spans="1:16" x14ac:dyDescent="0.25">
      <c r="A22" s="76" t="s">
        <v>57</v>
      </c>
      <c r="B22" s="16">
        <v>0</v>
      </c>
      <c r="C22" s="16">
        <v>0</v>
      </c>
      <c r="D22" s="17">
        <v>0</v>
      </c>
      <c r="E22" s="16">
        <v>0</v>
      </c>
      <c r="F22" s="16">
        <v>0</v>
      </c>
      <c r="G22" s="17">
        <v>0</v>
      </c>
      <c r="H22" s="16">
        <v>0</v>
      </c>
      <c r="I22" s="16">
        <v>0</v>
      </c>
      <c r="J22" s="17">
        <v>0</v>
      </c>
      <c r="K22" s="16">
        <v>0</v>
      </c>
      <c r="L22" s="16">
        <v>0</v>
      </c>
      <c r="M22" s="17">
        <v>0</v>
      </c>
      <c r="N22" s="16">
        <v>0</v>
      </c>
      <c r="O22" s="16">
        <v>0</v>
      </c>
      <c r="P22" s="17">
        <v>0</v>
      </c>
    </row>
    <row r="23" spans="1:16" x14ac:dyDescent="0.25">
      <c r="A23" s="80" t="s">
        <v>189</v>
      </c>
      <c r="B23" s="60"/>
      <c r="C23" s="60"/>
      <c r="D23" s="61"/>
      <c r="E23" s="60"/>
      <c r="F23" s="60"/>
      <c r="G23" s="61"/>
      <c r="H23" s="60"/>
      <c r="I23" s="60"/>
      <c r="J23" s="61"/>
      <c r="K23" s="60"/>
      <c r="L23" s="60"/>
      <c r="M23" s="61"/>
      <c r="N23" s="60"/>
      <c r="O23" s="60"/>
      <c r="P23" s="61"/>
    </row>
    <row r="24" spans="1:16" x14ac:dyDescent="0.25">
      <c r="A24" s="76" t="s">
        <v>54</v>
      </c>
      <c r="B24" s="16">
        <v>0</v>
      </c>
      <c r="C24" s="16">
        <v>0</v>
      </c>
      <c r="D24" s="17">
        <v>0</v>
      </c>
      <c r="E24" s="16">
        <v>0</v>
      </c>
      <c r="F24" s="16">
        <v>0</v>
      </c>
      <c r="G24" s="17">
        <v>0</v>
      </c>
      <c r="H24" s="16">
        <v>0</v>
      </c>
      <c r="I24" s="16">
        <v>0</v>
      </c>
      <c r="J24" s="17">
        <v>0</v>
      </c>
      <c r="K24" s="16">
        <v>0</v>
      </c>
      <c r="L24" s="16">
        <v>0</v>
      </c>
      <c r="M24" s="17">
        <v>0</v>
      </c>
      <c r="N24" s="16">
        <v>0</v>
      </c>
      <c r="O24" s="16">
        <v>0</v>
      </c>
      <c r="P24" s="17">
        <v>0</v>
      </c>
    </row>
    <row r="25" spans="1:16" x14ac:dyDescent="0.25">
      <c r="A25" s="76" t="s">
        <v>55</v>
      </c>
      <c r="B25" s="16">
        <v>0</v>
      </c>
      <c r="C25" s="16">
        <v>0</v>
      </c>
      <c r="D25" s="17">
        <v>0</v>
      </c>
      <c r="E25" s="16">
        <v>0</v>
      </c>
      <c r="F25" s="16">
        <v>0</v>
      </c>
      <c r="G25" s="17">
        <v>0</v>
      </c>
      <c r="H25" s="16">
        <v>0</v>
      </c>
      <c r="I25" s="16">
        <v>0</v>
      </c>
      <c r="J25" s="17">
        <v>0</v>
      </c>
      <c r="K25" s="16">
        <v>0</v>
      </c>
      <c r="L25" s="16">
        <v>0</v>
      </c>
      <c r="M25" s="17">
        <v>0</v>
      </c>
      <c r="N25" s="16">
        <v>0</v>
      </c>
      <c r="O25" s="16">
        <v>0</v>
      </c>
      <c r="P25" s="17">
        <v>0</v>
      </c>
    </row>
    <row r="26" spans="1:16" x14ac:dyDescent="0.25">
      <c r="A26" s="76" t="s">
        <v>56</v>
      </c>
      <c r="B26" s="16">
        <v>0</v>
      </c>
      <c r="C26" s="16">
        <v>0</v>
      </c>
      <c r="D26" s="17">
        <v>0</v>
      </c>
      <c r="E26" s="16">
        <v>0</v>
      </c>
      <c r="F26" s="16">
        <v>0</v>
      </c>
      <c r="G26" s="17">
        <v>0</v>
      </c>
      <c r="H26" s="16">
        <v>0</v>
      </c>
      <c r="I26" s="16">
        <v>0</v>
      </c>
      <c r="J26" s="17">
        <v>0</v>
      </c>
      <c r="K26" s="16">
        <v>0</v>
      </c>
      <c r="L26" s="16">
        <v>0</v>
      </c>
      <c r="M26" s="17">
        <v>0</v>
      </c>
      <c r="N26" s="16">
        <v>0</v>
      </c>
      <c r="O26" s="16">
        <v>0</v>
      </c>
      <c r="P26" s="17">
        <v>0</v>
      </c>
    </row>
    <row r="27" spans="1:16" ht="15.75" thickBot="1" x14ac:dyDescent="0.3">
      <c r="A27" s="76" t="s">
        <v>57</v>
      </c>
      <c r="B27" s="57">
        <v>0</v>
      </c>
      <c r="C27" s="58">
        <v>0</v>
      </c>
      <c r="D27" s="59">
        <v>0</v>
      </c>
      <c r="E27" s="58">
        <v>0</v>
      </c>
      <c r="F27" s="58">
        <v>0</v>
      </c>
      <c r="G27" s="59">
        <v>0</v>
      </c>
      <c r="H27" s="58">
        <v>0</v>
      </c>
      <c r="I27" s="58">
        <v>0</v>
      </c>
      <c r="J27" s="59">
        <v>0</v>
      </c>
      <c r="K27" s="58">
        <v>0</v>
      </c>
      <c r="L27" s="58">
        <v>0</v>
      </c>
      <c r="M27" s="59">
        <v>0</v>
      </c>
      <c r="N27" s="16">
        <v>0</v>
      </c>
      <c r="O27" s="16">
        <v>0</v>
      </c>
      <c r="P27" s="17">
        <v>0</v>
      </c>
    </row>
    <row r="28" spans="1:16" x14ac:dyDescent="0.25">
      <c r="A28" s="89" t="s">
        <v>59</v>
      </c>
      <c r="B28" s="90">
        <f>SUM(B9,B11,B14,B16,B19,B21,B24,B26)</f>
        <v>0</v>
      </c>
      <c r="C28" s="91">
        <f t="shared" ref="C28:P28" si="0">SUM(C9,C11,C14,C16,C19,C21,C24,C26)</f>
        <v>0</v>
      </c>
      <c r="D28" s="92">
        <f t="shared" si="0"/>
        <v>0</v>
      </c>
      <c r="E28" s="93">
        <f t="shared" si="0"/>
        <v>0</v>
      </c>
      <c r="F28" s="93">
        <f t="shared" si="0"/>
        <v>0</v>
      </c>
      <c r="G28" s="93">
        <f t="shared" si="0"/>
        <v>0</v>
      </c>
      <c r="H28" s="90">
        <f t="shared" si="0"/>
        <v>0</v>
      </c>
      <c r="I28" s="91">
        <f t="shared" si="0"/>
        <v>0</v>
      </c>
      <c r="J28" s="92">
        <f t="shared" si="0"/>
        <v>0</v>
      </c>
      <c r="K28" s="93">
        <f t="shared" si="0"/>
        <v>0</v>
      </c>
      <c r="L28" s="93">
        <f t="shared" si="0"/>
        <v>0</v>
      </c>
      <c r="M28" s="93">
        <f t="shared" si="0"/>
        <v>0</v>
      </c>
      <c r="N28" s="90">
        <f t="shared" si="0"/>
        <v>0</v>
      </c>
      <c r="O28" s="91">
        <f t="shared" si="0"/>
        <v>0</v>
      </c>
      <c r="P28" s="92">
        <f t="shared" si="0"/>
        <v>0</v>
      </c>
    </row>
    <row r="29" spans="1:16" x14ac:dyDescent="0.25">
      <c r="A29" s="1" t="s">
        <v>60</v>
      </c>
      <c r="B29" s="94">
        <f>SUM(B10,B12,B15,B17,B20,B22,B25,B27)</f>
        <v>0</v>
      </c>
      <c r="C29" s="93">
        <f t="shared" ref="C29:P29" si="1">SUM(C10,C12,C15,C17,C20,C22,C25,C27)</f>
        <v>0</v>
      </c>
      <c r="D29" s="88">
        <f t="shared" si="1"/>
        <v>0</v>
      </c>
      <c r="E29" s="93">
        <f t="shared" si="1"/>
        <v>0</v>
      </c>
      <c r="F29" s="93">
        <f t="shared" si="1"/>
        <v>0</v>
      </c>
      <c r="G29" s="93">
        <f t="shared" si="1"/>
        <v>0</v>
      </c>
      <c r="H29" s="94">
        <f t="shared" si="1"/>
        <v>0</v>
      </c>
      <c r="I29" s="93">
        <f t="shared" si="1"/>
        <v>0</v>
      </c>
      <c r="J29" s="88">
        <f t="shared" si="1"/>
        <v>0</v>
      </c>
      <c r="K29" s="93">
        <f t="shared" si="1"/>
        <v>0</v>
      </c>
      <c r="L29" s="93">
        <f t="shared" si="1"/>
        <v>0</v>
      </c>
      <c r="M29" s="93">
        <f t="shared" si="1"/>
        <v>0</v>
      </c>
      <c r="N29" s="94">
        <f t="shared" si="1"/>
        <v>0</v>
      </c>
      <c r="O29" s="93">
        <f t="shared" si="1"/>
        <v>0</v>
      </c>
      <c r="P29" s="88">
        <f t="shared" si="1"/>
        <v>0</v>
      </c>
    </row>
    <row r="30" spans="1:16" x14ac:dyDescent="0.25">
      <c r="A30" s="2" t="s">
        <v>58</v>
      </c>
      <c r="B30" s="95">
        <f>SUM(B28:B29)</f>
        <v>0</v>
      </c>
      <c r="C30" s="86">
        <f t="shared" ref="C30:P30" si="2">SUM(C28:C29)</f>
        <v>0</v>
      </c>
      <c r="D30" s="96">
        <f t="shared" si="2"/>
        <v>0</v>
      </c>
      <c r="E30" s="86">
        <f t="shared" si="2"/>
        <v>0</v>
      </c>
      <c r="F30" s="86">
        <f t="shared" si="2"/>
        <v>0</v>
      </c>
      <c r="G30" s="86">
        <f t="shared" si="2"/>
        <v>0</v>
      </c>
      <c r="H30" s="95">
        <f t="shared" si="2"/>
        <v>0</v>
      </c>
      <c r="I30" s="86">
        <f t="shared" si="2"/>
        <v>0</v>
      </c>
      <c r="J30" s="96">
        <f t="shared" si="2"/>
        <v>0</v>
      </c>
      <c r="K30" s="86">
        <f t="shared" si="2"/>
        <v>0</v>
      </c>
      <c r="L30" s="86">
        <f t="shared" si="2"/>
        <v>0</v>
      </c>
      <c r="M30" s="86">
        <f t="shared" si="2"/>
        <v>0</v>
      </c>
      <c r="N30" s="95">
        <f t="shared" si="2"/>
        <v>0</v>
      </c>
      <c r="O30" s="86">
        <f t="shared" si="2"/>
        <v>0</v>
      </c>
      <c r="P30" s="96">
        <f t="shared" si="2"/>
        <v>0</v>
      </c>
    </row>
    <row r="31" spans="1:16" x14ac:dyDescent="0.25">
      <c r="A31" s="1" t="s">
        <v>179</v>
      </c>
      <c r="B31" s="97" t="str">
        <f>IFERROR(B28/B30,"")</f>
        <v/>
      </c>
      <c r="C31" s="98" t="str">
        <f t="shared" ref="C31:P31" si="3">IFERROR(C28/C30,"")</f>
        <v/>
      </c>
      <c r="D31" s="99" t="str">
        <f t="shared" si="3"/>
        <v/>
      </c>
      <c r="E31" s="98" t="str">
        <f t="shared" si="3"/>
        <v/>
      </c>
      <c r="F31" s="98" t="str">
        <f t="shared" si="3"/>
        <v/>
      </c>
      <c r="G31" s="98" t="str">
        <f t="shared" si="3"/>
        <v/>
      </c>
      <c r="H31" s="97" t="str">
        <f t="shared" si="3"/>
        <v/>
      </c>
      <c r="I31" s="98" t="str">
        <f t="shared" si="3"/>
        <v/>
      </c>
      <c r="J31" s="99" t="str">
        <f t="shared" si="3"/>
        <v/>
      </c>
      <c r="K31" s="98" t="str">
        <f t="shared" si="3"/>
        <v/>
      </c>
      <c r="L31" s="98" t="str">
        <f t="shared" si="3"/>
        <v/>
      </c>
      <c r="M31" s="98" t="str">
        <f t="shared" si="3"/>
        <v/>
      </c>
      <c r="N31" s="97" t="str">
        <f t="shared" si="3"/>
        <v/>
      </c>
      <c r="O31" s="98" t="str">
        <f t="shared" si="3"/>
        <v/>
      </c>
      <c r="P31" s="99" t="str">
        <f t="shared" si="3"/>
        <v/>
      </c>
    </row>
    <row r="32" spans="1:16" x14ac:dyDescent="0.25">
      <c r="A32" s="2"/>
      <c r="B32" s="86"/>
      <c r="C32" s="86"/>
      <c r="D32" s="86"/>
      <c r="E32" s="86"/>
      <c r="F32" s="86"/>
      <c r="G32" s="86"/>
      <c r="H32" s="86"/>
      <c r="I32" s="86"/>
      <c r="J32" s="86"/>
      <c r="K32" s="86"/>
      <c r="L32" s="86"/>
      <c r="M32" s="86"/>
      <c r="N32" s="86"/>
      <c r="O32" s="86"/>
      <c r="P32" s="86"/>
    </row>
    <row r="39" spans="1:16" x14ac:dyDescent="0.25">
      <c r="A39" s="2"/>
      <c r="B39" s="100"/>
      <c r="C39" s="100"/>
      <c r="D39" s="100"/>
      <c r="E39" s="100"/>
      <c r="F39" s="100"/>
      <c r="G39" s="100"/>
      <c r="H39" s="100"/>
      <c r="I39" s="100"/>
      <c r="J39" s="100"/>
      <c r="K39" s="100"/>
      <c r="L39" s="100"/>
      <c r="M39" s="100"/>
      <c r="N39" s="100"/>
      <c r="O39" s="100"/>
      <c r="P39" s="100"/>
    </row>
    <row r="40" spans="1:16" x14ac:dyDescent="0.25">
      <c r="A40" s="2"/>
      <c r="B40" s="100"/>
      <c r="C40" s="100"/>
      <c r="D40" s="100"/>
      <c r="E40" s="100"/>
      <c r="F40" s="100"/>
      <c r="G40" s="100"/>
      <c r="H40" s="100"/>
      <c r="I40" s="100"/>
      <c r="J40" s="100"/>
      <c r="K40" s="100"/>
      <c r="L40" s="100"/>
      <c r="M40" s="100"/>
      <c r="N40" s="100"/>
      <c r="O40" s="100"/>
      <c r="P40" s="100"/>
    </row>
    <row r="41" spans="1:16" x14ac:dyDescent="0.25">
      <c r="A41" s="2"/>
      <c r="B41" s="100"/>
      <c r="C41" s="100"/>
      <c r="D41" s="100"/>
      <c r="E41" s="100"/>
      <c r="F41" s="100"/>
      <c r="G41" s="100"/>
      <c r="H41" s="100"/>
      <c r="I41" s="100"/>
      <c r="J41" s="100"/>
      <c r="K41" s="100"/>
      <c r="L41" s="100"/>
      <c r="M41" s="100"/>
      <c r="N41" s="100"/>
      <c r="O41" s="100"/>
      <c r="P41" s="100"/>
    </row>
    <row r="42" spans="1:16" x14ac:dyDescent="0.25">
      <c r="A42" s="2"/>
      <c r="B42" s="100"/>
      <c r="C42" s="100"/>
      <c r="D42" s="100"/>
      <c r="E42" s="100"/>
      <c r="F42" s="100"/>
      <c r="G42" s="100"/>
      <c r="H42" s="100"/>
      <c r="I42" s="100"/>
      <c r="J42" s="100"/>
      <c r="K42" s="100"/>
      <c r="L42" s="100"/>
      <c r="M42" s="100"/>
      <c r="N42" s="100"/>
      <c r="O42" s="100"/>
      <c r="P42" s="100"/>
    </row>
    <row r="43" spans="1:16" x14ac:dyDescent="0.25">
      <c r="A43" s="2"/>
      <c r="B43" s="161" t="s">
        <v>206</v>
      </c>
      <c r="C43" s="161"/>
      <c r="D43" s="161"/>
      <c r="E43" s="161"/>
      <c r="F43" s="161"/>
      <c r="G43" s="161"/>
      <c r="H43" s="161"/>
      <c r="I43" s="161"/>
      <c r="J43" s="161"/>
      <c r="K43" s="161"/>
      <c r="L43" s="161"/>
      <c r="M43" s="161"/>
      <c r="N43" s="161"/>
      <c r="O43" s="161"/>
      <c r="P43" s="161"/>
    </row>
    <row r="44" spans="1:16" x14ac:dyDescent="0.25">
      <c r="A44" s="77" t="s">
        <v>204</v>
      </c>
      <c r="B44" s="152">
        <f>B$6</f>
        <v>0</v>
      </c>
      <c r="C44" s="153"/>
      <c r="D44" s="153"/>
      <c r="E44" s="152">
        <f>E$6</f>
        <v>0</v>
      </c>
      <c r="F44" s="153"/>
      <c r="G44" s="153"/>
      <c r="H44" s="152">
        <f>H$6</f>
        <v>0</v>
      </c>
      <c r="I44" s="153"/>
      <c r="J44" s="153"/>
      <c r="K44" s="152">
        <f>K$6</f>
        <v>0</v>
      </c>
      <c r="L44" s="153"/>
      <c r="M44" s="153"/>
      <c r="N44" s="152">
        <f>N$6</f>
        <v>0</v>
      </c>
      <c r="O44" s="153"/>
      <c r="P44" s="153"/>
    </row>
    <row r="45" spans="1:16" x14ac:dyDescent="0.25">
      <c r="A45" s="77"/>
      <c r="B45" s="78" t="s">
        <v>0</v>
      </c>
      <c r="C45" s="78" t="s">
        <v>1</v>
      </c>
      <c r="D45" s="79" t="s">
        <v>2</v>
      </c>
      <c r="E45" s="78" t="s">
        <v>0</v>
      </c>
      <c r="F45" s="78" t="s">
        <v>1</v>
      </c>
      <c r="G45" s="79" t="s">
        <v>2</v>
      </c>
      <c r="H45" s="78" t="s">
        <v>0</v>
      </c>
      <c r="I45" s="78" t="s">
        <v>1</v>
      </c>
      <c r="J45" s="79" t="s">
        <v>2</v>
      </c>
      <c r="K45" s="78" t="s">
        <v>0</v>
      </c>
      <c r="L45" s="78" t="s">
        <v>1</v>
      </c>
      <c r="M45" s="79" t="s">
        <v>2</v>
      </c>
      <c r="N45" s="78" t="s">
        <v>0</v>
      </c>
      <c r="O45" s="78" t="s">
        <v>1</v>
      </c>
      <c r="P45" s="79" t="s">
        <v>2</v>
      </c>
    </row>
    <row r="46" spans="1:16" x14ac:dyDescent="0.25">
      <c r="A46" s="80" t="s">
        <v>3</v>
      </c>
      <c r="B46" s="14"/>
      <c r="C46" s="14"/>
      <c r="D46" s="81"/>
      <c r="E46" s="14"/>
      <c r="F46" s="14"/>
      <c r="G46" s="81"/>
      <c r="H46" s="14"/>
      <c r="I46" s="14"/>
      <c r="J46" s="81"/>
      <c r="K46" s="14"/>
      <c r="L46" s="14"/>
      <c r="M46" s="81"/>
      <c r="N46" s="14"/>
      <c r="O46" s="14"/>
      <c r="P46" s="81"/>
    </row>
    <row r="47" spans="1:16" x14ac:dyDescent="0.25">
      <c r="A47" s="76" t="s">
        <v>216</v>
      </c>
      <c r="B47" s="16">
        <v>0</v>
      </c>
      <c r="C47" s="16">
        <v>0</v>
      </c>
      <c r="D47" s="17">
        <v>0</v>
      </c>
      <c r="E47" s="16">
        <v>0</v>
      </c>
      <c r="F47" s="16">
        <v>0</v>
      </c>
      <c r="G47" s="17">
        <v>0</v>
      </c>
      <c r="H47" s="16">
        <v>0</v>
      </c>
      <c r="I47" s="16">
        <v>0</v>
      </c>
      <c r="J47" s="17">
        <v>0</v>
      </c>
      <c r="K47" s="16">
        <v>0</v>
      </c>
      <c r="L47" s="16">
        <v>0</v>
      </c>
      <c r="M47" s="17">
        <v>0</v>
      </c>
      <c r="N47" s="16">
        <v>0</v>
      </c>
      <c r="O47" s="16">
        <v>0</v>
      </c>
      <c r="P47" s="17">
        <v>0</v>
      </c>
    </row>
    <row r="48" spans="1:16" x14ac:dyDescent="0.25">
      <c r="A48" s="76" t="s">
        <v>217</v>
      </c>
      <c r="B48" s="16">
        <v>0</v>
      </c>
      <c r="C48" s="16">
        <v>0</v>
      </c>
      <c r="D48" s="17">
        <v>0</v>
      </c>
      <c r="E48" s="16">
        <v>0</v>
      </c>
      <c r="F48" s="16">
        <v>0</v>
      </c>
      <c r="G48" s="17">
        <v>0</v>
      </c>
      <c r="H48" s="16">
        <v>0</v>
      </c>
      <c r="I48" s="16">
        <v>0</v>
      </c>
      <c r="J48" s="17">
        <v>0</v>
      </c>
      <c r="K48" s="16">
        <v>0</v>
      </c>
      <c r="L48" s="16">
        <v>0</v>
      </c>
      <c r="M48" s="17">
        <v>0</v>
      </c>
      <c r="N48" s="16">
        <v>0</v>
      </c>
      <c r="O48" s="16">
        <v>0</v>
      </c>
      <c r="P48" s="17">
        <v>0</v>
      </c>
    </row>
    <row r="49" spans="1:16" x14ac:dyDescent="0.25">
      <c r="A49" s="76" t="s">
        <v>218</v>
      </c>
      <c r="B49" s="16">
        <v>0</v>
      </c>
      <c r="C49" s="16">
        <v>0</v>
      </c>
      <c r="D49" s="17">
        <v>0</v>
      </c>
      <c r="E49" s="16">
        <v>0</v>
      </c>
      <c r="F49" s="16">
        <v>0</v>
      </c>
      <c r="G49" s="17">
        <v>0</v>
      </c>
      <c r="H49" s="16">
        <v>0</v>
      </c>
      <c r="I49" s="16">
        <v>0</v>
      </c>
      <c r="J49" s="17">
        <v>0</v>
      </c>
      <c r="K49" s="16">
        <v>0</v>
      </c>
      <c r="L49" s="16">
        <v>0</v>
      </c>
      <c r="M49" s="17">
        <v>0</v>
      </c>
      <c r="N49" s="16">
        <v>0</v>
      </c>
      <c r="O49" s="16">
        <v>0</v>
      </c>
      <c r="P49" s="17">
        <v>0</v>
      </c>
    </row>
    <row r="50" spans="1:16" x14ac:dyDescent="0.25">
      <c r="A50" s="76" t="s">
        <v>219</v>
      </c>
      <c r="B50" s="16">
        <v>0</v>
      </c>
      <c r="C50" s="16">
        <v>0</v>
      </c>
      <c r="D50" s="17">
        <v>0</v>
      </c>
      <c r="E50" s="16">
        <v>0</v>
      </c>
      <c r="F50" s="16">
        <v>0</v>
      </c>
      <c r="G50" s="17">
        <v>0</v>
      </c>
      <c r="H50" s="16">
        <v>0</v>
      </c>
      <c r="I50" s="16">
        <v>0</v>
      </c>
      <c r="J50" s="17">
        <v>0</v>
      </c>
      <c r="K50" s="16">
        <v>0</v>
      </c>
      <c r="L50" s="16">
        <v>0</v>
      </c>
      <c r="M50" s="17">
        <v>0</v>
      </c>
      <c r="N50" s="16">
        <v>0</v>
      </c>
      <c r="O50" s="16">
        <v>0</v>
      </c>
      <c r="P50" s="17">
        <v>0</v>
      </c>
    </row>
    <row r="51" spans="1:16" x14ac:dyDescent="0.25">
      <c r="A51" s="80" t="s">
        <v>4</v>
      </c>
      <c r="B51" s="60"/>
      <c r="C51" s="60"/>
      <c r="D51" s="61"/>
      <c r="E51" s="60"/>
      <c r="F51" s="60"/>
      <c r="G51" s="61"/>
      <c r="H51" s="60"/>
      <c r="I51" s="60"/>
      <c r="J51" s="61"/>
      <c r="K51" s="60"/>
      <c r="L51" s="60"/>
      <c r="M51" s="61"/>
      <c r="N51" s="60"/>
      <c r="O51" s="60"/>
      <c r="P51" s="61"/>
    </row>
    <row r="52" spans="1:16" x14ac:dyDescent="0.25">
      <c r="A52" s="76" t="s">
        <v>216</v>
      </c>
      <c r="B52" s="16">
        <v>0</v>
      </c>
      <c r="C52" s="16">
        <v>0</v>
      </c>
      <c r="D52" s="17">
        <v>0</v>
      </c>
      <c r="E52" s="16">
        <v>0</v>
      </c>
      <c r="F52" s="16">
        <v>0</v>
      </c>
      <c r="G52" s="17">
        <v>0</v>
      </c>
      <c r="H52" s="16">
        <v>0</v>
      </c>
      <c r="I52" s="16">
        <v>0</v>
      </c>
      <c r="J52" s="17">
        <v>0</v>
      </c>
      <c r="K52" s="16">
        <v>0</v>
      </c>
      <c r="L52" s="16">
        <v>0</v>
      </c>
      <c r="M52" s="17">
        <v>0</v>
      </c>
      <c r="N52" s="16">
        <v>0</v>
      </c>
      <c r="O52" s="16">
        <v>0</v>
      </c>
      <c r="P52" s="17">
        <v>0</v>
      </c>
    </row>
    <row r="53" spans="1:16" x14ac:dyDescent="0.25">
      <c r="A53" s="76" t="s">
        <v>217</v>
      </c>
      <c r="B53" s="16">
        <v>0</v>
      </c>
      <c r="C53" s="16">
        <v>0</v>
      </c>
      <c r="D53" s="17">
        <v>0</v>
      </c>
      <c r="E53" s="16">
        <v>0</v>
      </c>
      <c r="F53" s="16">
        <v>0</v>
      </c>
      <c r="G53" s="17">
        <v>0</v>
      </c>
      <c r="H53" s="16">
        <v>0</v>
      </c>
      <c r="I53" s="16">
        <v>0</v>
      </c>
      <c r="J53" s="17">
        <v>0</v>
      </c>
      <c r="K53" s="16">
        <v>0</v>
      </c>
      <c r="L53" s="16">
        <v>0</v>
      </c>
      <c r="M53" s="17">
        <v>0</v>
      </c>
      <c r="N53" s="16">
        <v>0</v>
      </c>
      <c r="O53" s="16">
        <v>0</v>
      </c>
      <c r="P53" s="17">
        <v>0</v>
      </c>
    </row>
    <row r="54" spans="1:16" x14ac:dyDescent="0.25">
      <c r="A54" s="76" t="s">
        <v>218</v>
      </c>
      <c r="B54" s="16">
        <v>0</v>
      </c>
      <c r="C54" s="16">
        <v>0</v>
      </c>
      <c r="D54" s="17">
        <v>0</v>
      </c>
      <c r="E54" s="16">
        <v>0</v>
      </c>
      <c r="F54" s="16">
        <v>0</v>
      </c>
      <c r="G54" s="17">
        <v>0</v>
      </c>
      <c r="H54" s="16">
        <v>0</v>
      </c>
      <c r="I54" s="16">
        <v>0</v>
      </c>
      <c r="J54" s="17">
        <v>0</v>
      </c>
      <c r="K54" s="16">
        <v>0</v>
      </c>
      <c r="L54" s="16">
        <v>0</v>
      </c>
      <c r="M54" s="17">
        <v>0</v>
      </c>
      <c r="N54" s="16">
        <v>0</v>
      </c>
      <c r="O54" s="16">
        <v>0</v>
      </c>
      <c r="P54" s="17">
        <v>0</v>
      </c>
    </row>
    <row r="55" spans="1:16" x14ac:dyDescent="0.25">
      <c r="A55" s="76" t="s">
        <v>219</v>
      </c>
      <c r="B55" s="16">
        <v>0</v>
      </c>
      <c r="C55" s="16">
        <v>0</v>
      </c>
      <c r="D55" s="17">
        <v>0</v>
      </c>
      <c r="E55" s="16">
        <v>0</v>
      </c>
      <c r="F55" s="16">
        <v>0</v>
      </c>
      <c r="G55" s="17">
        <v>0</v>
      </c>
      <c r="H55" s="16">
        <v>0</v>
      </c>
      <c r="I55" s="16">
        <v>0</v>
      </c>
      <c r="J55" s="17">
        <v>0</v>
      </c>
      <c r="K55" s="16">
        <v>0</v>
      </c>
      <c r="L55" s="16">
        <v>0</v>
      </c>
      <c r="M55" s="17">
        <v>0</v>
      </c>
      <c r="N55" s="16">
        <v>0</v>
      </c>
      <c r="O55" s="16">
        <v>0</v>
      </c>
      <c r="P55" s="17">
        <v>0</v>
      </c>
    </row>
    <row r="56" spans="1:16" x14ac:dyDescent="0.25">
      <c r="A56" s="80" t="s">
        <v>9</v>
      </c>
      <c r="B56" s="60"/>
      <c r="C56" s="60"/>
      <c r="D56" s="61"/>
      <c r="E56" s="60"/>
      <c r="F56" s="60"/>
      <c r="G56" s="61"/>
      <c r="H56" s="60"/>
      <c r="I56" s="60"/>
      <c r="J56" s="61"/>
      <c r="K56" s="60"/>
      <c r="L56" s="60"/>
      <c r="M56" s="61"/>
      <c r="N56" s="60"/>
      <c r="O56" s="60"/>
      <c r="P56" s="61"/>
    </row>
    <row r="57" spans="1:16" x14ac:dyDescent="0.25">
      <c r="A57" s="76" t="s">
        <v>216</v>
      </c>
      <c r="B57" s="16">
        <v>0</v>
      </c>
      <c r="C57" s="16">
        <v>0</v>
      </c>
      <c r="D57" s="17">
        <v>0</v>
      </c>
      <c r="E57" s="16">
        <v>0</v>
      </c>
      <c r="F57" s="16">
        <v>0</v>
      </c>
      <c r="G57" s="17">
        <v>0</v>
      </c>
      <c r="H57" s="16">
        <v>0</v>
      </c>
      <c r="I57" s="16">
        <v>0</v>
      </c>
      <c r="J57" s="17">
        <v>0</v>
      </c>
      <c r="K57" s="16">
        <v>0</v>
      </c>
      <c r="L57" s="16">
        <v>0</v>
      </c>
      <c r="M57" s="17">
        <v>0</v>
      </c>
      <c r="N57" s="16">
        <v>0</v>
      </c>
      <c r="O57" s="16">
        <v>0</v>
      </c>
      <c r="P57" s="17">
        <v>0</v>
      </c>
    </row>
    <row r="58" spans="1:16" x14ac:dyDescent="0.25">
      <c r="A58" s="76" t="s">
        <v>217</v>
      </c>
      <c r="B58" s="16">
        <v>0</v>
      </c>
      <c r="C58" s="16">
        <v>0</v>
      </c>
      <c r="D58" s="17">
        <v>0</v>
      </c>
      <c r="E58" s="16">
        <v>0</v>
      </c>
      <c r="F58" s="16">
        <v>0</v>
      </c>
      <c r="G58" s="17">
        <v>0</v>
      </c>
      <c r="H58" s="16">
        <v>0</v>
      </c>
      <c r="I58" s="16">
        <v>0</v>
      </c>
      <c r="J58" s="17">
        <v>0</v>
      </c>
      <c r="K58" s="16">
        <v>0</v>
      </c>
      <c r="L58" s="16">
        <v>0</v>
      </c>
      <c r="M58" s="17">
        <v>0</v>
      </c>
      <c r="N58" s="16">
        <v>0</v>
      </c>
      <c r="O58" s="16">
        <v>0</v>
      </c>
      <c r="P58" s="17">
        <v>0</v>
      </c>
    </row>
    <row r="59" spans="1:16" x14ac:dyDescent="0.25">
      <c r="A59" s="76" t="s">
        <v>218</v>
      </c>
      <c r="B59" s="16">
        <v>0</v>
      </c>
      <c r="C59" s="16">
        <v>0</v>
      </c>
      <c r="D59" s="17">
        <v>0</v>
      </c>
      <c r="E59" s="16">
        <v>0</v>
      </c>
      <c r="F59" s="16">
        <v>0</v>
      </c>
      <c r="G59" s="17">
        <v>0</v>
      </c>
      <c r="H59" s="16">
        <v>0</v>
      </c>
      <c r="I59" s="16">
        <v>0</v>
      </c>
      <c r="J59" s="17">
        <v>0</v>
      </c>
      <c r="K59" s="16">
        <v>0</v>
      </c>
      <c r="L59" s="16">
        <v>0</v>
      </c>
      <c r="M59" s="17">
        <v>0</v>
      </c>
      <c r="N59" s="16">
        <v>0</v>
      </c>
      <c r="O59" s="16">
        <v>0</v>
      </c>
      <c r="P59" s="17">
        <v>0</v>
      </c>
    </row>
    <row r="60" spans="1:16" x14ac:dyDescent="0.25">
      <c r="A60" s="76" t="s">
        <v>219</v>
      </c>
      <c r="B60" s="16">
        <v>0</v>
      </c>
      <c r="C60" s="16">
        <v>0</v>
      </c>
      <c r="D60" s="17">
        <v>0</v>
      </c>
      <c r="E60" s="16">
        <v>0</v>
      </c>
      <c r="F60" s="16">
        <v>0</v>
      </c>
      <c r="G60" s="17">
        <v>0</v>
      </c>
      <c r="H60" s="16">
        <v>0</v>
      </c>
      <c r="I60" s="16">
        <v>0</v>
      </c>
      <c r="J60" s="17">
        <v>0</v>
      </c>
      <c r="K60" s="16">
        <v>0</v>
      </c>
      <c r="L60" s="16">
        <v>0</v>
      </c>
      <c r="M60" s="17">
        <v>0</v>
      </c>
      <c r="N60" s="16">
        <v>0</v>
      </c>
      <c r="O60" s="16">
        <v>0</v>
      </c>
      <c r="P60" s="17">
        <v>0</v>
      </c>
    </row>
    <row r="61" spans="1:16" x14ac:dyDescent="0.25">
      <c r="A61" s="80" t="s">
        <v>189</v>
      </c>
      <c r="B61" s="60"/>
      <c r="C61" s="60"/>
      <c r="D61" s="61"/>
      <c r="E61" s="60"/>
      <c r="F61" s="60"/>
      <c r="G61" s="61"/>
      <c r="H61" s="60"/>
      <c r="I61" s="60"/>
      <c r="J61" s="61"/>
      <c r="K61" s="60"/>
      <c r="L61" s="60"/>
      <c r="M61" s="61"/>
      <c r="N61" s="60"/>
      <c r="O61" s="60"/>
      <c r="P61" s="61"/>
    </row>
    <row r="62" spans="1:16" x14ac:dyDescent="0.25">
      <c r="A62" s="76" t="s">
        <v>216</v>
      </c>
      <c r="B62" s="16">
        <v>0</v>
      </c>
      <c r="C62" s="16">
        <v>0</v>
      </c>
      <c r="D62" s="17">
        <v>0</v>
      </c>
      <c r="E62" s="16">
        <v>0</v>
      </c>
      <c r="F62" s="16">
        <v>0</v>
      </c>
      <c r="G62" s="17">
        <v>0</v>
      </c>
      <c r="H62" s="16">
        <v>0</v>
      </c>
      <c r="I62" s="16">
        <v>0</v>
      </c>
      <c r="J62" s="17">
        <v>0</v>
      </c>
      <c r="K62" s="16">
        <v>0</v>
      </c>
      <c r="L62" s="16">
        <v>0</v>
      </c>
      <c r="M62" s="17">
        <v>0</v>
      </c>
      <c r="N62" s="16">
        <v>0</v>
      </c>
      <c r="O62" s="16">
        <v>0</v>
      </c>
      <c r="P62" s="17">
        <v>0</v>
      </c>
    </row>
    <row r="63" spans="1:16" x14ac:dyDescent="0.25">
      <c r="A63" s="76" t="s">
        <v>217</v>
      </c>
      <c r="B63" s="16">
        <v>0</v>
      </c>
      <c r="C63" s="16">
        <v>0</v>
      </c>
      <c r="D63" s="17">
        <v>0</v>
      </c>
      <c r="E63" s="16">
        <v>0</v>
      </c>
      <c r="F63" s="16">
        <v>0</v>
      </c>
      <c r="G63" s="17">
        <v>0</v>
      </c>
      <c r="H63" s="16">
        <v>0</v>
      </c>
      <c r="I63" s="16">
        <v>0</v>
      </c>
      <c r="J63" s="17">
        <v>0</v>
      </c>
      <c r="K63" s="16">
        <v>0</v>
      </c>
      <c r="L63" s="16">
        <v>0</v>
      </c>
      <c r="M63" s="17">
        <v>0</v>
      </c>
      <c r="N63" s="16">
        <v>0</v>
      </c>
      <c r="O63" s="16">
        <v>0</v>
      </c>
      <c r="P63" s="17">
        <v>0</v>
      </c>
    </row>
    <row r="64" spans="1:16" x14ac:dyDescent="0.25">
      <c r="A64" s="76" t="s">
        <v>218</v>
      </c>
      <c r="B64" s="16">
        <v>0</v>
      </c>
      <c r="C64" s="16">
        <v>0</v>
      </c>
      <c r="D64" s="17">
        <v>0</v>
      </c>
      <c r="E64" s="16">
        <v>0</v>
      </c>
      <c r="F64" s="16">
        <v>0</v>
      </c>
      <c r="G64" s="17">
        <v>0</v>
      </c>
      <c r="H64" s="16">
        <v>0</v>
      </c>
      <c r="I64" s="16">
        <v>0</v>
      </c>
      <c r="J64" s="17">
        <v>0</v>
      </c>
      <c r="K64" s="16">
        <v>0</v>
      </c>
      <c r="L64" s="16">
        <v>0</v>
      </c>
      <c r="M64" s="17">
        <v>0</v>
      </c>
      <c r="N64" s="16">
        <v>0</v>
      </c>
      <c r="O64" s="16">
        <v>0</v>
      </c>
      <c r="P64" s="17">
        <v>0</v>
      </c>
    </row>
    <row r="65" spans="1:16" ht="15.75" thickBot="1" x14ac:dyDescent="0.3">
      <c r="A65" s="76" t="s">
        <v>219</v>
      </c>
      <c r="B65" s="57">
        <v>0</v>
      </c>
      <c r="C65" s="58">
        <v>0</v>
      </c>
      <c r="D65" s="59">
        <v>0</v>
      </c>
      <c r="E65" s="58">
        <v>0</v>
      </c>
      <c r="F65" s="58">
        <v>0</v>
      </c>
      <c r="G65" s="59">
        <v>0</v>
      </c>
      <c r="H65" s="58">
        <v>0</v>
      </c>
      <c r="I65" s="58">
        <v>0</v>
      </c>
      <c r="J65" s="59">
        <v>0</v>
      </c>
      <c r="K65" s="58">
        <v>0</v>
      </c>
      <c r="L65" s="58">
        <v>0</v>
      </c>
      <c r="M65" s="59">
        <v>0</v>
      </c>
      <c r="N65" s="16">
        <v>0</v>
      </c>
      <c r="O65" s="16">
        <v>0</v>
      </c>
      <c r="P65" s="17">
        <v>0</v>
      </c>
    </row>
    <row r="66" spans="1:16" x14ac:dyDescent="0.25">
      <c r="A66" s="89" t="s">
        <v>212</v>
      </c>
      <c r="B66" s="101">
        <f>SUM(B47,B49,B52,B54,B57,B59,B62,B64)</f>
        <v>0</v>
      </c>
      <c r="C66" s="102">
        <f t="shared" ref="C66:P66" si="4">SUM(C47,C49,C52,C54,C57,C59,C62,C64)</f>
        <v>0</v>
      </c>
      <c r="D66" s="103">
        <f t="shared" si="4"/>
        <v>0</v>
      </c>
      <c r="E66" s="100">
        <f t="shared" si="4"/>
        <v>0</v>
      </c>
      <c r="F66" s="100">
        <f t="shared" si="4"/>
        <v>0</v>
      </c>
      <c r="G66" s="100">
        <f t="shared" si="4"/>
        <v>0</v>
      </c>
      <c r="H66" s="101">
        <f t="shared" si="4"/>
        <v>0</v>
      </c>
      <c r="I66" s="102">
        <f t="shared" si="4"/>
        <v>0</v>
      </c>
      <c r="J66" s="103">
        <f t="shared" si="4"/>
        <v>0</v>
      </c>
      <c r="K66" s="100">
        <f t="shared" si="4"/>
        <v>0</v>
      </c>
      <c r="L66" s="100">
        <f t="shared" si="4"/>
        <v>0</v>
      </c>
      <c r="M66" s="100">
        <f t="shared" si="4"/>
        <v>0</v>
      </c>
      <c r="N66" s="101">
        <f t="shared" si="4"/>
        <v>0</v>
      </c>
      <c r="O66" s="102">
        <f t="shared" si="4"/>
        <v>0</v>
      </c>
      <c r="P66" s="103">
        <f t="shared" si="4"/>
        <v>0</v>
      </c>
    </row>
    <row r="67" spans="1:16" x14ac:dyDescent="0.25">
      <c r="A67" s="1" t="s">
        <v>213</v>
      </c>
      <c r="B67" s="94">
        <f>SUM(B48,B50,B53,B55,B58,B60,B63,B65)</f>
        <v>0</v>
      </c>
      <c r="C67" s="93">
        <f t="shared" ref="C67:P67" si="5">SUM(C48,C50,C53,C55,C58,C60,C63,C65)</f>
        <v>0</v>
      </c>
      <c r="D67" s="88">
        <f t="shared" si="5"/>
        <v>0</v>
      </c>
      <c r="E67" s="93">
        <f t="shared" si="5"/>
        <v>0</v>
      </c>
      <c r="F67" s="93">
        <f t="shared" si="5"/>
        <v>0</v>
      </c>
      <c r="G67" s="93">
        <f t="shared" si="5"/>
        <v>0</v>
      </c>
      <c r="H67" s="94">
        <f t="shared" si="5"/>
        <v>0</v>
      </c>
      <c r="I67" s="93">
        <f t="shared" si="5"/>
        <v>0</v>
      </c>
      <c r="J67" s="88">
        <f t="shared" si="5"/>
        <v>0</v>
      </c>
      <c r="K67" s="93">
        <f t="shared" si="5"/>
        <v>0</v>
      </c>
      <c r="L67" s="93">
        <f t="shared" si="5"/>
        <v>0</v>
      </c>
      <c r="M67" s="93">
        <f t="shared" si="5"/>
        <v>0</v>
      </c>
      <c r="N67" s="94">
        <f t="shared" si="5"/>
        <v>0</v>
      </c>
      <c r="O67" s="93">
        <f t="shared" si="5"/>
        <v>0</v>
      </c>
      <c r="P67" s="88">
        <f t="shared" si="5"/>
        <v>0</v>
      </c>
    </row>
    <row r="68" spans="1:16" x14ac:dyDescent="0.25">
      <c r="A68" s="2" t="s">
        <v>64</v>
      </c>
      <c r="B68" s="95">
        <f>SUM(B66:B67)</f>
        <v>0</v>
      </c>
      <c r="C68" s="86">
        <f t="shared" ref="C68" si="6">SUM(C66:C67)</f>
        <v>0</v>
      </c>
      <c r="D68" s="96">
        <f t="shared" ref="D68" si="7">SUM(D66:D67)</f>
        <v>0</v>
      </c>
      <c r="E68" s="86">
        <f t="shared" ref="E68" si="8">SUM(E66:E67)</f>
        <v>0</v>
      </c>
      <c r="F68" s="86">
        <f t="shared" ref="F68" si="9">SUM(F66:F67)</f>
        <v>0</v>
      </c>
      <c r="G68" s="86">
        <f t="shared" ref="G68" si="10">SUM(G66:G67)</f>
        <v>0</v>
      </c>
      <c r="H68" s="95">
        <f t="shared" ref="H68" si="11">SUM(H66:H67)</f>
        <v>0</v>
      </c>
      <c r="I68" s="86">
        <f t="shared" ref="I68" si="12">SUM(I66:I67)</f>
        <v>0</v>
      </c>
      <c r="J68" s="96">
        <f t="shared" ref="J68" si="13">SUM(J66:J67)</f>
        <v>0</v>
      </c>
      <c r="K68" s="86">
        <f t="shared" ref="K68" si="14">SUM(K66:K67)</f>
        <v>0</v>
      </c>
      <c r="L68" s="86">
        <f t="shared" ref="L68" si="15">SUM(L66:L67)</f>
        <v>0</v>
      </c>
      <c r="M68" s="86">
        <f t="shared" ref="M68" si="16">SUM(M66:M67)</f>
        <v>0</v>
      </c>
      <c r="N68" s="95">
        <f t="shared" ref="N68" si="17">SUM(N66:N67)</f>
        <v>0</v>
      </c>
      <c r="O68" s="86">
        <f t="shared" ref="O68" si="18">SUM(O66:O67)</f>
        <v>0</v>
      </c>
      <c r="P68" s="96">
        <f t="shared" ref="P68" si="19">SUM(P66:P67)</f>
        <v>0</v>
      </c>
    </row>
    <row r="69" spans="1:16" x14ac:dyDescent="0.25">
      <c r="B69" s="98" t="str">
        <f>IFERROR(B66/B68,"")</f>
        <v/>
      </c>
      <c r="C69" s="98" t="str">
        <f t="shared" ref="C69" si="20">IFERROR(C66/C68,"")</f>
        <v/>
      </c>
      <c r="D69" s="98" t="str">
        <f t="shared" ref="D69" si="21">IFERROR(D66/D68,"")</f>
        <v/>
      </c>
      <c r="E69" s="98" t="str">
        <f t="shared" ref="E69" si="22">IFERROR(E66/E68,"")</f>
        <v/>
      </c>
      <c r="F69" s="98" t="str">
        <f t="shared" ref="F69" si="23">IFERROR(F66/F68,"")</f>
        <v/>
      </c>
      <c r="G69" s="98" t="str">
        <f t="shared" ref="G69" si="24">IFERROR(G66/G68,"")</f>
        <v/>
      </c>
      <c r="H69" s="98" t="str">
        <f t="shared" ref="H69" si="25">IFERROR(H66/H68,"")</f>
        <v/>
      </c>
      <c r="I69" s="98" t="str">
        <f t="shared" ref="I69" si="26">IFERROR(I66/I68,"")</f>
        <v/>
      </c>
      <c r="J69" s="98" t="str">
        <f t="shared" ref="J69" si="27">IFERROR(J66/J68,"")</f>
        <v/>
      </c>
      <c r="K69" s="98" t="str">
        <f t="shared" ref="K69" si="28">IFERROR(K66/K68,"")</f>
        <v/>
      </c>
      <c r="L69" s="98" t="str">
        <f t="shared" ref="L69" si="29">IFERROR(L66/L68,"")</f>
        <v/>
      </c>
      <c r="M69" s="98" t="str">
        <f t="shared" ref="M69" si="30">IFERROR(M66/M68,"")</f>
        <v/>
      </c>
      <c r="N69" s="98" t="str">
        <f t="shared" ref="N69" si="31">IFERROR(N66/N68,"")</f>
        <v/>
      </c>
      <c r="O69" s="98" t="str">
        <f t="shared" ref="O69" si="32">IFERROR(O66/O68,"")</f>
        <v/>
      </c>
      <c r="P69" s="98" t="str">
        <f t="shared" ref="P69" si="33">IFERROR(P66/P68,"")</f>
        <v/>
      </c>
    </row>
    <row r="70" spans="1:16" x14ac:dyDescent="0.25">
      <c r="A70" s="2"/>
      <c r="B70" s="86"/>
      <c r="C70" s="86"/>
      <c r="D70" s="86"/>
      <c r="E70" s="86"/>
      <c r="F70" s="86"/>
      <c r="G70" s="86"/>
      <c r="H70" s="86"/>
      <c r="I70" s="86"/>
      <c r="J70" s="86"/>
      <c r="K70" s="86"/>
      <c r="L70" s="86"/>
      <c r="M70" s="86"/>
      <c r="N70" s="86"/>
      <c r="O70" s="86"/>
      <c r="P70" s="86"/>
    </row>
    <row r="71" spans="1:16" x14ac:dyDescent="0.25">
      <c r="A71" s="2"/>
      <c r="B71" s="86"/>
      <c r="C71" s="86"/>
      <c r="D71" s="86"/>
      <c r="E71" s="86"/>
      <c r="F71" s="86"/>
      <c r="G71" s="86"/>
      <c r="H71" s="86"/>
      <c r="I71" s="86"/>
      <c r="J71" s="86"/>
      <c r="K71" s="86"/>
      <c r="L71" s="86"/>
      <c r="M71" s="86"/>
      <c r="N71" s="86"/>
      <c r="O71" s="86"/>
      <c r="P71" s="86"/>
    </row>
    <row r="72" spans="1:16" x14ac:dyDescent="0.25">
      <c r="A72" s="2"/>
      <c r="B72" s="86"/>
      <c r="C72" s="86"/>
      <c r="D72" s="86"/>
      <c r="E72" s="86"/>
      <c r="F72" s="86"/>
      <c r="G72" s="86"/>
      <c r="H72" s="86"/>
      <c r="I72" s="86"/>
      <c r="J72" s="86"/>
      <c r="K72" s="86"/>
      <c r="L72" s="86"/>
      <c r="M72" s="86"/>
      <c r="N72" s="86"/>
      <c r="O72" s="86"/>
      <c r="P72" s="86"/>
    </row>
    <row r="73" spans="1:16" x14ac:dyDescent="0.25">
      <c r="A73" s="2"/>
      <c r="B73" s="86"/>
      <c r="C73" s="86"/>
      <c r="D73" s="86"/>
      <c r="E73" s="86"/>
      <c r="F73" s="86"/>
      <c r="G73" s="86"/>
      <c r="H73" s="86"/>
      <c r="I73" s="86"/>
      <c r="J73" s="86"/>
      <c r="K73" s="86"/>
      <c r="L73" s="86"/>
      <c r="M73" s="86"/>
      <c r="N73" s="86"/>
      <c r="O73" s="86"/>
      <c r="P73" s="86"/>
    </row>
    <row r="74" spans="1:16" x14ac:dyDescent="0.25">
      <c r="A74" s="2"/>
      <c r="B74" s="86"/>
      <c r="C74" s="86"/>
      <c r="D74" s="86"/>
      <c r="E74" s="86"/>
      <c r="F74" s="86"/>
      <c r="G74" s="86"/>
      <c r="H74" s="86"/>
      <c r="I74" s="86"/>
      <c r="J74" s="86"/>
      <c r="K74" s="86"/>
      <c r="L74" s="86"/>
      <c r="M74" s="86"/>
      <c r="N74" s="86"/>
      <c r="O74" s="86"/>
      <c r="P74" s="86"/>
    </row>
    <row r="75" spans="1:16" x14ac:dyDescent="0.25">
      <c r="A75" s="2"/>
      <c r="B75" s="86"/>
      <c r="C75" s="86"/>
      <c r="D75" s="86"/>
      <c r="E75" s="86"/>
      <c r="F75" s="86"/>
      <c r="G75" s="86"/>
      <c r="H75" s="86"/>
      <c r="I75" s="86"/>
      <c r="J75" s="86"/>
      <c r="K75" s="86"/>
      <c r="L75" s="86"/>
      <c r="M75" s="86"/>
      <c r="N75" s="86"/>
      <c r="O75" s="86"/>
      <c r="P75" s="86"/>
    </row>
    <row r="76" spans="1:16" x14ac:dyDescent="0.25">
      <c r="A76" s="2"/>
      <c r="B76" s="86"/>
      <c r="C76" s="86"/>
      <c r="D76" s="86"/>
      <c r="E76" s="86"/>
      <c r="F76" s="86"/>
      <c r="G76" s="86"/>
      <c r="H76" s="86"/>
      <c r="I76" s="86"/>
      <c r="J76" s="86"/>
      <c r="K76" s="86"/>
      <c r="L76" s="86"/>
      <c r="M76" s="86"/>
      <c r="N76" s="86"/>
      <c r="O76" s="86"/>
      <c r="P76" s="86"/>
    </row>
    <row r="77" spans="1:16" x14ac:dyDescent="0.25">
      <c r="A77" s="2"/>
      <c r="B77" s="86"/>
      <c r="C77" s="86"/>
      <c r="D77" s="86"/>
      <c r="E77" s="86"/>
      <c r="F77" s="86"/>
      <c r="G77" s="86"/>
      <c r="H77" s="86"/>
      <c r="I77" s="86"/>
      <c r="J77" s="86"/>
      <c r="K77" s="86"/>
      <c r="L77" s="86"/>
      <c r="M77" s="86"/>
      <c r="N77" s="86"/>
      <c r="O77" s="86"/>
      <c r="P77" s="86"/>
    </row>
    <row r="78" spans="1:16" x14ac:dyDescent="0.25">
      <c r="A78" s="2"/>
      <c r="B78" s="86"/>
      <c r="C78" s="86"/>
      <c r="D78" s="86"/>
      <c r="E78" s="86"/>
      <c r="F78" s="86"/>
      <c r="G78" s="86"/>
      <c r="H78" s="86"/>
      <c r="I78" s="86"/>
      <c r="J78" s="86"/>
      <c r="K78" s="86"/>
      <c r="L78" s="86"/>
      <c r="M78" s="86"/>
      <c r="N78" s="86"/>
      <c r="O78" s="86"/>
      <c r="P78" s="86"/>
    </row>
    <row r="79" spans="1:16" x14ac:dyDescent="0.25">
      <c r="A79" s="2"/>
      <c r="B79" s="86"/>
      <c r="C79" s="86"/>
      <c r="D79" s="86"/>
      <c r="E79" s="86"/>
      <c r="F79" s="86"/>
      <c r="G79" s="86"/>
      <c r="H79" s="86"/>
      <c r="I79" s="86"/>
      <c r="J79" s="86"/>
      <c r="K79" s="86"/>
      <c r="L79" s="86"/>
      <c r="M79" s="86"/>
      <c r="N79" s="86"/>
      <c r="O79" s="86"/>
      <c r="P79" s="86"/>
    </row>
    <row r="80" spans="1:16" x14ac:dyDescent="0.25">
      <c r="A80" s="2"/>
      <c r="B80" s="161" t="s">
        <v>207</v>
      </c>
      <c r="C80" s="161"/>
      <c r="D80" s="161"/>
      <c r="E80" s="161"/>
      <c r="F80" s="161"/>
      <c r="G80" s="161"/>
      <c r="H80" s="161"/>
      <c r="I80" s="161"/>
      <c r="J80" s="161"/>
      <c r="K80" s="161"/>
      <c r="L80" s="161"/>
      <c r="M80" s="161"/>
      <c r="N80" s="161"/>
      <c r="O80" s="161"/>
      <c r="P80" s="161"/>
    </row>
    <row r="81" spans="1:16" x14ac:dyDescent="0.25">
      <c r="A81" s="77" t="s">
        <v>204</v>
      </c>
      <c r="B81" s="152">
        <f>B$6</f>
        <v>0</v>
      </c>
      <c r="C81" s="153"/>
      <c r="D81" s="153"/>
      <c r="E81" s="152">
        <f>E$6</f>
        <v>0</v>
      </c>
      <c r="F81" s="153"/>
      <c r="G81" s="153"/>
      <c r="H81" s="152">
        <f>H$6</f>
        <v>0</v>
      </c>
      <c r="I81" s="153"/>
      <c r="J81" s="153"/>
      <c r="K81" s="152">
        <f>K$6</f>
        <v>0</v>
      </c>
      <c r="L81" s="153"/>
      <c r="M81" s="153"/>
      <c r="N81" s="152">
        <f>N$6</f>
        <v>0</v>
      </c>
      <c r="O81" s="153"/>
      <c r="P81" s="153"/>
    </row>
    <row r="82" spans="1:16" x14ac:dyDescent="0.25">
      <c r="A82" s="77"/>
      <c r="B82" s="78" t="s">
        <v>0</v>
      </c>
      <c r="C82" s="78" t="s">
        <v>1</v>
      </c>
      <c r="D82" s="79" t="s">
        <v>2</v>
      </c>
      <c r="E82" s="78" t="s">
        <v>0</v>
      </c>
      <c r="F82" s="78" t="s">
        <v>1</v>
      </c>
      <c r="G82" s="79" t="s">
        <v>2</v>
      </c>
      <c r="H82" s="78" t="s">
        <v>0</v>
      </c>
      <c r="I82" s="78" t="s">
        <v>1</v>
      </c>
      <c r="J82" s="79" t="s">
        <v>2</v>
      </c>
      <c r="K82" s="78" t="s">
        <v>0</v>
      </c>
      <c r="L82" s="78" t="s">
        <v>1</v>
      </c>
      <c r="M82" s="79" t="s">
        <v>2</v>
      </c>
      <c r="N82" s="78" t="s">
        <v>0</v>
      </c>
      <c r="O82" s="78" t="s">
        <v>1</v>
      </c>
      <c r="P82" s="79" t="s">
        <v>2</v>
      </c>
    </row>
    <row r="83" spans="1:16" x14ac:dyDescent="0.25">
      <c r="A83" s="80" t="s">
        <v>3</v>
      </c>
      <c r="B83" s="14"/>
      <c r="C83" s="14"/>
      <c r="D83" s="81"/>
      <c r="E83" s="14"/>
      <c r="F83" s="14"/>
      <c r="G83" s="81"/>
      <c r="H83" s="14"/>
      <c r="I83" s="14"/>
      <c r="J83" s="81"/>
      <c r="K83" s="14"/>
      <c r="L83" s="14"/>
      <c r="M83" s="81"/>
      <c r="N83" s="14"/>
      <c r="O83" s="14"/>
      <c r="P83" s="81"/>
    </row>
    <row r="84" spans="1:16" x14ac:dyDescent="0.25">
      <c r="A84" s="76" t="s">
        <v>208</v>
      </c>
      <c r="B84" s="16">
        <v>0</v>
      </c>
      <c r="C84" s="16">
        <v>0</v>
      </c>
      <c r="D84" s="17">
        <v>0</v>
      </c>
      <c r="E84" s="16">
        <v>0</v>
      </c>
      <c r="F84" s="16">
        <v>0</v>
      </c>
      <c r="G84" s="17">
        <v>0</v>
      </c>
      <c r="H84" s="16">
        <v>0</v>
      </c>
      <c r="I84" s="16">
        <v>0</v>
      </c>
      <c r="J84" s="17">
        <v>0</v>
      </c>
      <c r="K84" s="16">
        <v>0</v>
      </c>
      <c r="L84" s="16">
        <v>0</v>
      </c>
      <c r="M84" s="17">
        <v>0</v>
      </c>
      <c r="N84" s="16">
        <v>0</v>
      </c>
      <c r="O84" s="16">
        <v>0</v>
      </c>
      <c r="P84" s="17">
        <v>0</v>
      </c>
    </row>
    <row r="85" spans="1:16" x14ac:dyDescent="0.25">
      <c r="A85" s="76" t="s">
        <v>209</v>
      </c>
      <c r="B85" s="16">
        <v>0</v>
      </c>
      <c r="C85" s="16">
        <v>0</v>
      </c>
      <c r="D85" s="17">
        <v>0</v>
      </c>
      <c r="E85" s="16">
        <v>0</v>
      </c>
      <c r="F85" s="16">
        <v>0</v>
      </c>
      <c r="G85" s="17">
        <v>0</v>
      </c>
      <c r="H85" s="16">
        <v>0</v>
      </c>
      <c r="I85" s="16">
        <v>0</v>
      </c>
      <c r="J85" s="17">
        <v>0</v>
      </c>
      <c r="K85" s="16">
        <v>0</v>
      </c>
      <c r="L85" s="16">
        <v>0</v>
      </c>
      <c r="M85" s="17">
        <v>0</v>
      </c>
      <c r="N85" s="16">
        <v>0</v>
      </c>
      <c r="O85" s="16">
        <v>0</v>
      </c>
      <c r="P85" s="17">
        <v>0</v>
      </c>
    </row>
    <row r="86" spans="1:16" x14ac:dyDescent="0.25">
      <c r="A86" s="76" t="s">
        <v>210</v>
      </c>
      <c r="B86" s="16">
        <v>0</v>
      </c>
      <c r="C86" s="16">
        <v>0</v>
      </c>
      <c r="D86" s="17">
        <v>0</v>
      </c>
      <c r="E86" s="16">
        <v>0</v>
      </c>
      <c r="F86" s="16">
        <v>0</v>
      </c>
      <c r="G86" s="17">
        <v>0</v>
      </c>
      <c r="H86" s="16">
        <v>0</v>
      </c>
      <c r="I86" s="16">
        <v>0</v>
      </c>
      <c r="J86" s="17">
        <v>0</v>
      </c>
      <c r="K86" s="16">
        <v>0</v>
      </c>
      <c r="L86" s="16">
        <v>0</v>
      </c>
      <c r="M86" s="17">
        <v>0</v>
      </c>
      <c r="N86" s="16">
        <v>0</v>
      </c>
      <c r="O86" s="16">
        <v>0</v>
      </c>
      <c r="P86" s="17">
        <v>0</v>
      </c>
    </row>
    <row r="87" spans="1:16" x14ac:dyDescent="0.25">
      <c r="A87" s="76" t="s">
        <v>211</v>
      </c>
      <c r="B87" s="16">
        <v>0</v>
      </c>
      <c r="C87" s="16">
        <v>0</v>
      </c>
      <c r="D87" s="17">
        <v>0</v>
      </c>
      <c r="E87" s="16">
        <v>0</v>
      </c>
      <c r="F87" s="16">
        <v>0</v>
      </c>
      <c r="G87" s="17">
        <v>0</v>
      </c>
      <c r="H87" s="16">
        <v>0</v>
      </c>
      <c r="I87" s="16">
        <v>0</v>
      </c>
      <c r="J87" s="17">
        <v>0</v>
      </c>
      <c r="K87" s="16">
        <v>0</v>
      </c>
      <c r="L87" s="16">
        <v>0</v>
      </c>
      <c r="M87" s="17">
        <v>0</v>
      </c>
      <c r="N87" s="16">
        <v>0</v>
      </c>
      <c r="O87" s="16">
        <v>0</v>
      </c>
      <c r="P87" s="17">
        <v>0</v>
      </c>
    </row>
    <row r="88" spans="1:16" x14ac:dyDescent="0.25">
      <c r="A88" s="80" t="s">
        <v>4</v>
      </c>
      <c r="B88" s="60"/>
      <c r="C88" s="60"/>
      <c r="D88" s="61"/>
      <c r="E88" s="60"/>
      <c r="F88" s="60"/>
      <c r="G88" s="61"/>
      <c r="H88" s="60"/>
      <c r="I88" s="60"/>
      <c r="J88" s="61"/>
      <c r="K88" s="60"/>
      <c r="L88" s="60"/>
      <c r="M88" s="61"/>
      <c r="N88" s="60"/>
      <c r="O88" s="60"/>
      <c r="P88" s="61"/>
    </row>
    <row r="89" spans="1:16" x14ac:dyDescent="0.25">
      <c r="A89" s="76" t="s">
        <v>208</v>
      </c>
      <c r="B89" s="16">
        <v>0</v>
      </c>
      <c r="C89" s="16">
        <v>0</v>
      </c>
      <c r="D89" s="17">
        <v>0</v>
      </c>
      <c r="E89" s="16">
        <v>0</v>
      </c>
      <c r="F89" s="16">
        <v>0</v>
      </c>
      <c r="G89" s="17">
        <v>0</v>
      </c>
      <c r="H89" s="16">
        <v>0</v>
      </c>
      <c r="I89" s="16">
        <v>0</v>
      </c>
      <c r="J89" s="17">
        <v>0</v>
      </c>
      <c r="K89" s="16">
        <v>0</v>
      </c>
      <c r="L89" s="16">
        <v>0</v>
      </c>
      <c r="M89" s="17">
        <v>0</v>
      </c>
      <c r="N89" s="16">
        <v>0</v>
      </c>
      <c r="O89" s="16">
        <v>0</v>
      </c>
      <c r="P89" s="17">
        <v>0</v>
      </c>
    </row>
    <row r="90" spans="1:16" x14ac:dyDescent="0.25">
      <c r="A90" s="76" t="s">
        <v>209</v>
      </c>
      <c r="B90" s="16">
        <v>0</v>
      </c>
      <c r="C90" s="16">
        <v>0</v>
      </c>
      <c r="D90" s="17">
        <v>0</v>
      </c>
      <c r="E90" s="16">
        <v>0</v>
      </c>
      <c r="F90" s="16">
        <v>0</v>
      </c>
      <c r="G90" s="17">
        <v>0</v>
      </c>
      <c r="H90" s="16">
        <v>0</v>
      </c>
      <c r="I90" s="16">
        <v>0</v>
      </c>
      <c r="J90" s="17">
        <v>0</v>
      </c>
      <c r="K90" s="16">
        <v>0</v>
      </c>
      <c r="L90" s="16">
        <v>0</v>
      </c>
      <c r="M90" s="17">
        <v>0</v>
      </c>
      <c r="N90" s="16">
        <v>0</v>
      </c>
      <c r="O90" s="16">
        <v>0</v>
      </c>
      <c r="P90" s="17">
        <v>0</v>
      </c>
    </row>
    <row r="91" spans="1:16" x14ac:dyDescent="0.25">
      <c r="A91" s="76" t="s">
        <v>210</v>
      </c>
      <c r="B91" s="16">
        <v>0</v>
      </c>
      <c r="C91" s="16">
        <v>0</v>
      </c>
      <c r="D91" s="17">
        <v>0</v>
      </c>
      <c r="E91" s="16">
        <v>0</v>
      </c>
      <c r="F91" s="16">
        <v>0</v>
      </c>
      <c r="G91" s="17">
        <v>0</v>
      </c>
      <c r="H91" s="16">
        <v>0</v>
      </c>
      <c r="I91" s="16">
        <v>0</v>
      </c>
      <c r="J91" s="17">
        <v>0</v>
      </c>
      <c r="K91" s="16">
        <v>0</v>
      </c>
      <c r="L91" s="16">
        <v>0</v>
      </c>
      <c r="M91" s="17">
        <v>0</v>
      </c>
      <c r="N91" s="16">
        <v>0</v>
      </c>
      <c r="O91" s="16">
        <v>0</v>
      </c>
      <c r="P91" s="17">
        <v>0</v>
      </c>
    </row>
    <row r="92" spans="1:16" x14ac:dyDescent="0.25">
      <c r="A92" s="76" t="s">
        <v>211</v>
      </c>
      <c r="B92" s="16">
        <v>0</v>
      </c>
      <c r="C92" s="16">
        <v>0</v>
      </c>
      <c r="D92" s="17">
        <v>0</v>
      </c>
      <c r="E92" s="16">
        <v>0</v>
      </c>
      <c r="F92" s="16">
        <v>0</v>
      </c>
      <c r="G92" s="17">
        <v>0</v>
      </c>
      <c r="H92" s="16">
        <v>0</v>
      </c>
      <c r="I92" s="16">
        <v>0</v>
      </c>
      <c r="J92" s="17">
        <v>0</v>
      </c>
      <c r="K92" s="16">
        <v>0</v>
      </c>
      <c r="L92" s="16">
        <v>0</v>
      </c>
      <c r="M92" s="17">
        <v>0</v>
      </c>
      <c r="N92" s="16">
        <v>0</v>
      </c>
      <c r="O92" s="16">
        <v>0</v>
      </c>
      <c r="P92" s="17">
        <v>0</v>
      </c>
    </row>
    <row r="93" spans="1:16" x14ac:dyDescent="0.25">
      <c r="A93" s="80" t="s">
        <v>9</v>
      </c>
      <c r="B93" s="60"/>
      <c r="C93" s="60"/>
      <c r="D93" s="61"/>
      <c r="E93" s="60"/>
      <c r="F93" s="60"/>
      <c r="G93" s="61"/>
      <c r="H93" s="60"/>
      <c r="I93" s="60"/>
      <c r="J93" s="61"/>
      <c r="K93" s="60"/>
      <c r="L93" s="60"/>
      <c r="M93" s="61"/>
      <c r="N93" s="60"/>
      <c r="O93" s="60"/>
      <c r="P93" s="61"/>
    </row>
    <row r="94" spans="1:16" x14ac:dyDescent="0.25">
      <c r="A94" s="76" t="s">
        <v>208</v>
      </c>
      <c r="B94" s="16">
        <v>0</v>
      </c>
      <c r="C94" s="16">
        <v>0</v>
      </c>
      <c r="D94" s="17">
        <v>0</v>
      </c>
      <c r="E94" s="16">
        <v>0</v>
      </c>
      <c r="F94" s="16">
        <v>0</v>
      </c>
      <c r="G94" s="17">
        <v>0</v>
      </c>
      <c r="H94" s="16">
        <v>0</v>
      </c>
      <c r="I94" s="16">
        <v>0</v>
      </c>
      <c r="J94" s="17">
        <v>0</v>
      </c>
      <c r="K94" s="16">
        <v>0</v>
      </c>
      <c r="L94" s="16">
        <v>0</v>
      </c>
      <c r="M94" s="17">
        <v>0</v>
      </c>
      <c r="N94" s="16">
        <v>0</v>
      </c>
      <c r="O94" s="16">
        <v>0</v>
      </c>
      <c r="P94" s="17">
        <v>0</v>
      </c>
    </row>
    <row r="95" spans="1:16" x14ac:dyDescent="0.25">
      <c r="A95" s="76" t="s">
        <v>209</v>
      </c>
      <c r="B95" s="16">
        <v>0</v>
      </c>
      <c r="C95" s="16">
        <v>0</v>
      </c>
      <c r="D95" s="17">
        <v>0</v>
      </c>
      <c r="E95" s="16">
        <v>0</v>
      </c>
      <c r="F95" s="16">
        <v>0</v>
      </c>
      <c r="G95" s="17">
        <v>0</v>
      </c>
      <c r="H95" s="16">
        <v>0</v>
      </c>
      <c r="I95" s="16">
        <v>0</v>
      </c>
      <c r="J95" s="17">
        <v>0</v>
      </c>
      <c r="K95" s="16">
        <v>0</v>
      </c>
      <c r="L95" s="16">
        <v>0</v>
      </c>
      <c r="M95" s="17">
        <v>0</v>
      </c>
      <c r="N95" s="16">
        <v>0</v>
      </c>
      <c r="O95" s="16">
        <v>0</v>
      </c>
      <c r="P95" s="17">
        <v>0</v>
      </c>
    </row>
    <row r="96" spans="1:16" x14ac:dyDescent="0.25">
      <c r="A96" s="76" t="s">
        <v>210</v>
      </c>
      <c r="B96" s="16">
        <v>0</v>
      </c>
      <c r="C96" s="16">
        <v>0</v>
      </c>
      <c r="D96" s="17">
        <v>0</v>
      </c>
      <c r="E96" s="16">
        <v>0</v>
      </c>
      <c r="F96" s="16">
        <v>0</v>
      </c>
      <c r="G96" s="17">
        <v>0</v>
      </c>
      <c r="H96" s="16">
        <v>0</v>
      </c>
      <c r="I96" s="16">
        <v>0</v>
      </c>
      <c r="J96" s="17">
        <v>0</v>
      </c>
      <c r="K96" s="16">
        <v>0</v>
      </c>
      <c r="L96" s="16">
        <v>0</v>
      </c>
      <c r="M96" s="17">
        <v>0</v>
      </c>
      <c r="N96" s="16">
        <v>0</v>
      </c>
      <c r="O96" s="16">
        <v>0</v>
      </c>
      <c r="P96" s="17">
        <v>0</v>
      </c>
    </row>
    <row r="97" spans="1:16" x14ac:dyDescent="0.25">
      <c r="A97" s="76" t="s">
        <v>211</v>
      </c>
      <c r="B97" s="16">
        <v>0</v>
      </c>
      <c r="C97" s="16">
        <v>0</v>
      </c>
      <c r="D97" s="17">
        <v>0</v>
      </c>
      <c r="E97" s="16">
        <v>0</v>
      </c>
      <c r="F97" s="16">
        <v>0</v>
      </c>
      <c r="G97" s="17">
        <v>0</v>
      </c>
      <c r="H97" s="16">
        <v>0</v>
      </c>
      <c r="I97" s="16">
        <v>0</v>
      </c>
      <c r="J97" s="17">
        <v>0</v>
      </c>
      <c r="K97" s="16">
        <v>0</v>
      </c>
      <c r="L97" s="16">
        <v>0</v>
      </c>
      <c r="M97" s="17">
        <v>0</v>
      </c>
      <c r="N97" s="16">
        <v>0</v>
      </c>
      <c r="O97" s="16">
        <v>0</v>
      </c>
      <c r="P97" s="17">
        <v>0</v>
      </c>
    </row>
    <row r="98" spans="1:16" x14ac:dyDescent="0.25">
      <c r="A98" s="80" t="s">
        <v>189</v>
      </c>
      <c r="B98" s="60"/>
      <c r="C98" s="60"/>
      <c r="D98" s="61"/>
      <c r="E98" s="60"/>
      <c r="F98" s="60"/>
      <c r="G98" s="61"/>
      <c r="H98" s="60"/>
      <c r="I98" s="60"/>
      <c r="J98" s="61"/>
      <c r="K98" s="60"/>
      <c r="L98" s="60"/>
      <c r="M98" s="61"/>
      <c r="N98" s="60"/>
      <c r="O98" s="60"/>
      <c r="P98" s="61"/>
    </row>
    <row r="99" spans="1:16" x14ac:dyDescent="0.25">
      <c r="A99" s="76" t="s">
        <v>208</v>
      </c>
      <c r="B99" s="16">
        <v>0</v>
      </c>
      <c r="C99" s="16">
        <v>0</v>
      </c>
      <c r="D99" s="17">
        <v>0</v>
      </c>
      <c r="E99" s="16">
        <v>0</v>
      </c>
      <c r="F99" s="16">
        <v>0</v>
      </c>
      <c r="G99" s="17">
        <v>0</v>
      </c>
      <c r="H99" s="16">
        <v>0</v>
      </c>
      <c r="I99" s="16">
        <v>0</v>
      </c>
      <c r="J99" s="17">
        <v>0</v>
      </c>
      <c r="K99" s="16">
        <v>0</v>
      </c>
      <c r="L99" s="16">
        <v>0</v>
      </c>
      <c r="M99" s="17">
        <v>0</v>
      </c>
      <c r="N99" s="16">
        <v>0</v>
      </c>
      <c r="O99" s="16">
        <v>0</v>
      </c>
      <c r="P99" s="17">
        <v>0</v>
      </c>
    </row>
    <row r="100" spans="1:16" x14ac:dyDescent="0.25">
      <c r="A100" s="76" t="s">
        <v>209</v>
      </c>
      <c r="B100" s="16">
        <v>0</v>
      </c>
      <c r="C100" s="16">
        <v>0</v>
      </c>
      <c r="D100" s="17">
        <v>0</v>
      </c>
      <c r="E100" s="16">
        <v>0</v>
      </c>
      <c r="F100" s="16">
        <v>0</v>
      </c>
      <c r="G100" s="17">
        <v>0</v>
      </c>
      <c r="H100" s="16">
        <v>0</v>
      </c>
      <c r="I100" s="16">
        <v>0</v>
      </c>
      <c r="J100" s="17">
        <v>0</v>
      </c>
      <c r="K100" s="16">
        <v>0</v>
      </c>
      <c r="L100" s="16">
        <v>0</v>
      </c>
      <c r="M100" s="17">
        <v>0</v>
      </c>
      <c r="N100" s="16">
        <v>0</v>
      </c>
      <c r="O100" s="16">
        <v>0</v>
      </c>
      <c r="P100" s="17">
        <v>0</v>
      </c>
    </row>
    <row r="101" spans="1:16" x14ac:dyDescent="0.25">
      <c r="A101" s="76" t="s">
        <v>210</v>
      </c>
      <c r="B101" s="16">
        <v>0</v>
      </c>
      <c r="C101" s="16">
        <v>0</v>
      </c>
      <c r="D101" s="17">
        <v>0</v>
      </c>
      <c r="E101" s="16">
        <v>0</v>
      </c>
      <c r="F101" s="16">
        <v>0</v>
      </c>
      <c r="G101" s="17">
        <v>0</v>
      </c>
      <c r="H101" s="16">
        <v>0</v>
      </c>
      <c r="I101" s="16">
        <v>0</v>
      </c>
      <c r="J101" s="17">
        <v>0</v>
      </c>
      <c r="K101" s="16">
        <v>0</v>
      </c>
      <c r="L101" s="16">
        <v>0</v>
      </c>
      <c r="M101" s="17">
        <v>0</v>
      </c>
      <c r="N101" s="16">
        <v>0</v>
      </c>
      <c r="O101" s="16">
        <v>0</v>
      </c>
      <c r="P101" s="17">
        <v>0</v>
      </c>
    </row>
    <row r="102" spans="1:16" ht="15.75" thickBot="1" x14ac:dyDescent="0.3">
      <c r="A102" s="76" t="s">
        <v>211</v>
      </c>
      <c r="B102" s="57">
        <v>0</v>
      </c>
      <c r="C102" s="58">
        <v>0</v>
      </c>
      <c r="D102" s="59">
        <v>0</v>
      </c>
      <c r="E102" s="58">
        <v>0</v>
      </c>
      <c r="F102" s="58">
        <v>0</v>
      </c>
      <c r="G102" s="59">
        <v>0</v>
      </c>
      <c r="H102" s="58">
        <v>0</v>
      </c>
      <c r="I102" s="58">
        <v>0</v>
      </c>
      <c r="J102" s="59">
        <v>0</v>
      </c>
      <c r="K102" s="58">
        <v>0</v>
      </c>
      <c r="L102" s="58">
        <v>0</v>
      </c>
      <c r="M102" s="59">
        <v>0</v>
      </c>
      <c r="N102" s="16">
        <v>0</v>
      </c>
      <c r="O102" s="16">
        <v>0</v>
      </c>
      <c r="P102" s="17">
        <v>0</v>
      </c>
    </row>
    <row r="103" spans="1:16" x14ac:dyDescent="0.25">
      <c r="A103" s="89" t="s">
        <v>214</v>
      </c>
      <c r="B103" s="101">
        <f>SUM(B84,B86,B89,B91,B94,B96,B99,B101)</f>
        <v>0</v>
      </c>
      <c r="C103" s="102">
        <f t="shared" ref="C103:P103" si="34">SUM(C84,C86,C89,C91,C94,C96,C99,C101)</f>
        <v>0</v>
      </c>
      <c r="D103" s="103">
        <f t="shared" si="34"/>
        <v>0</v>
      </c>
      <c r="E103" s="100">
        <f t="shared" si="34"/>
        <v>0</v>
      </c>
      <c r="F103" s="100">
        <f t="shared" si="34"/>
        <v>0</v>
      </c>
      <c r="G103" s="100">
        <f t="shared" si="34"/>
        <v>0</v>
      </c>
      <c r="H103" s="101">
        <f t="shared" si="34"/>
        <v>0</v>
      </c>
      <c r="I103" s="102">
        <f t="shared" si="34"/>
        <v>0</v>
      </c>
      <c r="J103" s="103">
        <f t="shared" si="34"/>
        <v>0</v>
      </c>
      <c r="K103" s="100">
        <f t="shared" si="34"/>
        <v>0</v>
      </c>
      <c r="L103" s="100">
        <f t="shared" si="34"/>
        <v>0</v>
      </c>
      <c r="M103" s="100">
        <f t="shared" si="34"/>
        <v>0</v>
      </c>
      <c r="N103" s="101">
        <f t="shared" si="34"/>
        <v>0</v>
      </c>
      <c r="O103" s="102">
        <f t="shared" si="34"/>
        <v>0</v>
      </c>
      <c r="P103" s="103">
        <f t="shared" si="34"/>
        <v>0</v>
      </c>
    </row>
    <row r="104" spans="1:16" x14ac:dyDescent="0.25">
      <c r="A104" s="1" t="s">
        <v>215</v>
      </c>
      <c r="B104" s="94">
        <f>SUM(B85,B87,B90,B92,B95,B97,B100,B102)</f>
        <v>0</v>
      </c>
      <c r="C104" s="93">
        <f t="shared" ref="C104:P104" si="35">SUM(C85,C87,C90,C92,C95,C97,C100,C102)</f>
        <v>0</v>
      </c>
      <c r="D104" s="88">
        <f t="shared" si="35"/>
        <v>0</v>
      </c>
      <c r="E104" s="93">
        <f t="shared" si="35"/>
        <v>0</v>
      </c>
      <c r="F104" s="93">
        <f t="shared" si="35"/>
        <v>0</v>
      </c>
      <c r="G104" s="93">
        <f t="shared" si="35"/>
        <v>0</v>
      </c>
      <c r="H104" s="94">
        <f t="shared" si="35"/>
        <v>0</v>
      </c>
      <c r="I104" s="93">
        <f t="shared" si="35"/>
        <v>0</v>
      </c>
      <c r="J104" s="88">
        <f t="shared" si="35"/>
        <v>0</v>
      </c>
      <c r="K104" s="93">
        <f t="shared" si="35"/>
        <v>0</v>
      </c>
      <c r="L104" s="93">
        <f t="shared" si="35"/>
        <v>0</v>
      </c>
      <c r="M104" s="93">
        <f t="shared" si="35"/>
        <v>0</v>
      </c>
      <c r="N104" s="94">
        <f t="shared" si="35"/>
        <v>0</v>
      </c>
      <c r="O104" s="93">
        <f t="shared" si="35"/>
        <v>0</v>
      </c>
      <c r="P104" s="88">
        <f t="shared" si="35"/>
        <v>0</v>
      </c>
    </row>
    <row r="105" spans="1:16" x14ac:dyDescent="0.25">
      <c r="A105" s="2" t="s">
        <v>64</v>
      </c>
      <c r="B105" s="95">
        <f>SUM(B103:B104)</f>
        <v>0</v>
      </c>
      <c r="C105" s="86">
        <f t="shared" ref="C105:P105" si="36">SUM(C103:C104)</f>
        <v>0</v>
      </c>
      <c r="D105" s="96">
        <f t="shared" si="36"/>
        <v>0</v>
      </c>
      <c r="E105" s="86">
        <f t="shared" si="36"/>
        <v>0</v>
      </c>
      <c r="F105" s="86">
        <f t="shared" si="36"/>
        <v>0</v>
      </c>
      <c r="G105" s="86">
        <f t="shared" si="36"/>
        <v>0</v>
      </c>
      <c r="H105" s="95">
        <f t="shared" si="36"/>
        <v>0</v>
      </c>
      <c r="I105" s="86">
        <f t="shared" si="36"/>
        <v>0</v>
      </c>
      <c r="J105" s="96">
        <f t="shared" si="36"/>
        <v>0</v>
      </c>
      <c r="K105" s="86">
        <f t="shared" si="36"/>
        <v>0</v>
      </c>
      <c r="L105" s="86">
        <f t="shared" si="36"/>
        <v>0</v>
      </c>
      <c r="M105" s="86">
        <f t="shared" si="36"/>
        <v>0</v>
      </c>
      <c r="N105" s="95">
        <f t="shared" si="36"/>
        <v>0</v>
      </c>
      <c r="O105" s="86">
        <f t="shared" si="36"/>
        <v>0</v>
      </c>
      <c r="P105" s="96">
        <f t="shared" si="36"/>
        <v>0</v>
      </c>
    </row>
    <row r="106" spans="1:16" x14ac:dyDescent="0.25">
      <c r="A106" s="2"/>
      <c r="B106" s="86"/>
      <c r="C106" s="86"/>
      <c r="D106" s="86"/>
      <c r="E106" s="86"/>
      <c r="F106" s="86"/>
      <c r="G106" s="86"/>
      <c r="H106" s="86"/>
      <c r="I106" s="86"/>
      <c r="J106" s="86"/>
      <c r="K106" s="86"/>
      <c r="L106" s="86"/>
      <c r="M106" s="86"/>
      <c r="N106" s="86"/>
      <c r="O106" s="86"/>
      <c r="P106" s="86"/>
    </row>
    <row r="107" spans="1:16" x14ac:dyDescent="0.25">
      <c r="A107" s="2"/>
      <c r="B107" s="86"/>
      <c r="C107" s="86"/>
      <c r="D107" s="86"/>
      <c r="E107" s="86"/>
      <c r="F107" s="86"/>
      <c r="G107" s="86"/>
      <c r="H107" s="86"/>
      <c r="I107" s="86"/>
      <c r="J107" s="86"/>
      <c r="K107" s="86"/>
      <c r="L107" s="86"/>
      <c r="M107" s="86"/>
      <c r="N107" s="86"/>
      <c r="O107" s="86"/>
      <c r="P107" s="86"/>
    </row>
    <row r="108" spans="1:16" x14ac:dyDescent="0.25">
      <c r="A108" s="2"/>
      <c r="B108" s="86"/>
      <c r="C108" s="86"/>
      <c r="D108" s="86"/>
      <c r="E108" s="86"/>
      <c r="F108" s="86"/>
      <c r="G108" s="86"/>
      <c r="H108" s="86"/>
      <c r="I108" s="86"/>
      <c r="J108" s="86"/>
      <c r="K108" s="86"/>
      <c r="L108" s="86"/>
      <c r="M108" s="86"/>
      <c r="N108" s="86"/>
      <c r="O108" s="86"/>
      <c r="P108" s="86"/>
    </row>
    <row r="109" spans="1:16" x14ac:dyDescent="0.25">
      <c r="A109" s="2"/>
      <c r="B109" s="86"/>
      <c r="C109" s="86"/>
      <c r="D109" s="86"/>
      <c r="E109" s="86"/>
      <c r="F109" s="86"/>
      <c r="G109" s="86"/>
      <c r="H109" s="86"/>
      <c r="I109" s="86"/>
      <c r="J109" s="86"/>
      <c r="K109" s="86"/>
      <c r="L109" s="86"/>
      <c r="M109" s="86"/>
      <c r="N109" s="86"/>
      <c r="O109" s="86"/>
      <c r="P109" s="86"/>
    </row>
    <row r="110" spans="1:16" x14ac:dyDescent="0.25">
      <c r="A110" s="2"/>
      <c r="B110" s="86"/>
      <c r="C110" s="86"/>
      <c r="D110" s="86"/>
      <c r="E110" s="86"/>
      <c r="F110" s="86"/>
      <c r="G110" s="86"/>
      <c r="H110" s="86"/>
      <c r="I110" s="86"/>
      <c r="J110" s="86"/>
      <c r="K110" s="86"/>
      <c r="L110" s="86"/>
      <c r="M110" s="86"/>
      <c r="N110" s="86"/>
      <c r="O110" s="86"/>
      <c r="P110" s="86"/>
    </row>
    <row r="111" spans="1:16" x14ac:dyDescent="0.25">
      <c r="A111" s="2"/>
      <c r="B111" s="86"/>
      <c r="C111" s="86"/>
      <c r="D111" s="86"/>
      <c r="E111" s="86"/>
      <c r="F111" s="86"/>
      <c r="G111" s="86"/>
      <c r="H111" s="86"/>
      <c r="I111" s="86"/>
      <c r="J111" s="86"/>
      <c r="K111" s="86"/>
      <c r="L111" s="86"/>
      <c r="M111" s="86"/>
      <c r="N111" s="86"/>
      <c r="O111" s="86"/>
      <c r="P111" s="86"/>
    </row>
    <row r="112" spans="1:16" x14ac:dyDescent="0.25">
      <c r="A112" s="2"/>
      <c r="B112" s="86"/>
      <c r="C112" s="86"/>
      <c r="D112" s="86"/>
      <c r="E112" s="86"/>
      <c r="F112" s="86"/>
      <c r="G112" s="86"/>
      <c r="H112" s="86"/>
      <c r="I112" s="86"/>
      <c r="J112" s="86"/>
      <c r="K112" s="86"/>
      <c r="L112" s="86"/>
      <c r="M112" s="86"/>
      <c r="N112" s="86"/>
      <c r="O112" s="86"/>
      <c r="P112" s="86"/>
    </row>
    <row r="113" spans="1:16" x14ac:dyDescent="0.25">
      <c r="A113" s="2"/>
      <c r="B113" s="86"/>
      <c r="C113" s="86"/>
      <c r="D113" s="86"/>
      <c r="E113" s="86"/>
      <c r="F113" s="86"/>
      <c r="G113" s="86"/>
      <c r="H113" s="86"/>
      <c r="I113" s="86"/>
      <c r="J113" s="86"/>
      <c r="K113" s="86"/>
      <c r="L113" s="86"/>
      <c r="M113" s="86"/>
      <c r="N113" s="86"/>
      <c r="O113" s="86"/>
      <c r="P113" s="86"/>
    </row>
    <row r="114" spans="1:16" x14ac:dyDescent="0.25">
      <c r="A114" s="2"/>
      <c r="B114" s="86"/>
      <c r="C114" s="86"/>
      <c r="D114" s="86"/>
      <c r="E114" s="86"/>
      <c r="F114" s="86"/>
      <c r="G114" s="86"/>
      <c r="H114" s="86"/>
      <c r="I114" s="86"/>
      <c r="J114" s="86"/>
      <c r="K114" s="86"/>
      <c r="L114" s="86"/>
      <c r="M114" s="86"/>
      <c r="N114" s="86"/>
      <c r="O114" s="86"/>
      <c r="P114" s="86"/>
    </row>
    <row r="115" spans="1:16" x14ac:dyDescent="0.25">
      <c r="A115" s="2"/>
      <c r="B115" s="86"/>
      <c r="C115" s="86"/>
      <c r="D115" s="86"/>
      <c r="E115" s="86"/>
      <c r="F115" s="86"/>
      <c r="G115" s="86"/>
      <c r="H115" s="86"/>
      <c r="I115" s="86"/>
      <c r="J115" s="86"/>
      <c r="K115" s="86"/>
      <c r="L115" s="86"/>
      <c r="M115" s="86"/>
      <c r="N115" s="86"/>
      <c r="O115" s="86"/>
      <c r="P115" s="86"/>
    </row>
    <row r="116" spans="1:16" x14ac:dyDescent="0.25">
      <c r="A116" s="2"/>
      <c r="B116" s="166" t="s">
        <v>190</v>
      </c>
      <c r="C116" s="167"/>
      <c r="D116" s="167"/>
      <c r="E116" s="167"/>
      <c r="F116" s="167"/>
      <c r="G116" s="167"/>
      <c r="H116" s="167"/>
      <c r="I116" s="167"/>
      <c r="J116" s="167"/>
      <c r="K116" s="167"/>
      <c r="L116" s="167"/>
      <c r="M116" s="167"/>
      <c r="N116" s="167"/>
      <c r="O116" s="167"/>
      <c r="P116" s="167"/>
    </row>
    <row r="117" spans="1:16" x14ac:dyDescent="0.25">
      <c r="A117" s="2"/>
      <c r="B117" s="86"/>
      <c r="C117" s="86"/>
      <c r="D117" s="86"/>
      <c r="E117" s="86"/>
      <c r="F117" s="86"/>
      <c r="G117" s="86"/>
      <c r="H117" s="86"/>
      <c r="I117" s="86"/>
      <c r="J117" s="86"/>
      <c r="K117" s="86"/>
      <c r="L117" s="86"/>
      <c r="M117" s="86"/>
      <c r="N117" s="86"/>
      <c r="O117" s="86"/>
      <c r="P117" s="86"/>
    </row>
    <row r="118" spans="1:16" x14ac:dyDescent="0.25">
      <c r="B118" s="161" t="s">
        <v>62</v>
      </c>
      <c r="C118" s="161"/>
      <c r="D118" s="161"/>
      <c r="E118" s="161"/>
      <c r="F118" s="161"/>
      <c r="G118" s="161"/>
      <c r="H118" s="161"/>
      <c r="I118" s="161"/>
      <c r="J118" s="161"/>
      <c r="K118" s="161"/>
      <c r="L118" s="161"/>
      <c r="M118" s="161"/>
      <c r="N118" s="161"/>
      <c r="O118" s="161"/>
      <c r="P118" s="161"/>
    </row>
    <row r="119" spans="1:16" x14ac:dyDescent="0.25">
      <c r="B119" s="152">
        <f>B$6</f>
        <v>0</v>
      </c>
      <c r="C119" s="153"/>
      <c r="D119" s="165"/>
      <c r="E119" s="152">
        <f>E$6</f>
        <v>0</v>
      </c>
      <c r="F119" s="153"/>
      <c r="G119" s="165"/>
      <c r="H119" s="152">
        <f>H$6</f>
        <v>0</v>
      </c>
      <c r="I119" s="153"/>
      <c r="J119" s="165"/>
      <c r="K119" s="152">
        <f>K$6</f>
        <v>0</v>
      </c>
      <c r="L119" s="153"/>
      <c r="M119" s="165"/>
      <c r="N119" s="152">
        <f>N$6</f>
        <v>0</v>
      </c>
      <c r="O119" s="153"/>
      <c r="P119" s="165"/>
    </row>
    <row r="120" spans="1:16" x14ac:dyDescent="0.25">
      <c r="B120" s="104" t="s">
        <v>0</v>
      </c>
      <c r="C120" s="78" t="s">
        <v>1</v>
      </c>
      <c r="D120" s="79" t="s">
        <v>2</v>
      </c>
      <c r="E120" s="104" t="s">
        <v>0</v>
      </c>
      <c r="F120" s="78" t="s">
        <v>1</v>
      </c>
      <c r="G120" s="79" t="s">
        <v>2</v>
      </c>
      <c r="H120" s="104" t="s">
        <v>0</v>
      </c>
      <c r="I120" s="78" t="s">
        <v>1</v>
      </c>
      <c r="J120" s="79" t="s">
        <v>2</v>
      </c>
      <c r="K120" s="104" t="s">
        <v>0</v>
      </c>
      <c r="L120" s="78" t="s">
        <v>1</v>
      </c>
      <c r="M120" s="79" t="s">
        <v>2</v>
      </c>
      <c r="N120" s="104" t="s">
        <v>0</v>
      </c>
      <c r="O120" s="78" t="s">
        <v>1</v>
      </c>
      <c r="P120" s="79" t="s">
        <v>2</v>
      </c>
    </row>
    <row r="121" spans="1:16" x14ac:dyDescent="0.25">
      <c r="A121" s="1" t="s">
        <v>61</v>
      </c>
      <c r="B121" s="105">
        <f>B28*'Program Summary'!$C$41</f>
        <v>0</v>
      </c>
      <c r="C121" s="106">
        <f>C28*'Program Summary'!$C$41</f>
        <v>0</v>
      </c>
      <c r="D121" s="107">
        <f>D28*'Program Summary'!$C$41</f>
        <v>0</v>
      </c>
      <c r="E121" s="105">
        <f>E28*'Program Summary'!$C$41</f>
        <v>0</v>
      </c>
      <c r="F121" s="106">
        <f>F28*'Program Summary'!$C$41</f>
        <v>0</v>
      </c>
      <c r="G121" s="107">
        <f>G28*'Program Summary'!$C$41</f>
        <v>0</v>
      </c>
      <c r="H121" s="105">
        <f>H28*'Program Summary'!$C$41</f>
        <v>0</v>
      </c>
      <c r="I121" s="106">
        <f>I28*'Program Summary'!$C$41</f>
        <v>0</v>
      </c>
      <c r="J121" s="107">
        <f>J28*'Program Summary'!$C$41</f>
        <v>0</v>
      </c>
      <c r="K121" s="105">
        <f>K28*'Program Summary'!$C$41</f>
        <v>0</v>
      </c>
      <c r="L121" s="106">
        <f>L28*'Program Summary'!$C$41</f>
        <v>0</v>
      </c>
      <c r="M121" s="107">
        <f>M28*'Program Summary'!$C$41</f>
        <v>0</v>
      </c>
      <c r="N121" s="105">
        <f>N28*'Program Summary'!$C$41</f>
        <v>0</v>
      </c>
      <c r="O121" s="106">
        <f>O28*'Program Summary'!$C$41</f>
        <v>0</v>
      </c>
      <c r="P121" s="107">
        <f>P28*'Program Summary'!$C$41</f>
        <v>0</v>
      </c>
    </row>
    <row r="122" spans="1:16" ht="15.75" thickBot="1" x14ac:dyDescent="0.3">
      <c r="A122" s="108" t="s">
        <v>24</v>
      </c>
      <c r="B122" s="109">
        <f>B29*'Program Summary'!$C$42</f>
        <v>0</v>
      </c>
      <c r="C122" s="110">
        <f>C29*'Program Summary'!$C$42</f>
        <v>0</v>
      </c>
      <c r="D122" s="111">
        <f>D29*'Program Summary'!$C$42</f>
        <v>0</v>
      </c>
      <c r="E122" s="109">
        <f>E29*'Program Summary'!$C$42</f>
        <v>0</v>
      </c>
      <c r="F122" s="110">
        <f>F29*'Program Summary'!$C$42</f>
        <v>0</v>
      </c>
      <c r="G122" s="111">
        <f>G29*'Program Summary'!$C$42</f>
        <v>0</v>
      </c>
      <c r="H122" s="109">
        <f>H29*'Program Summary'!$C$42</f>
        <v>0</v>
      </c>
      <c r="I122" s="110">
        <f>I29*'Program Summary'!$C$42</f>
        <v>0</v>
      </c>
      <c r="J122" s="111">
        <f>J29*'Program Summary'!$C$42</f>
        <v>0</v>
      </c>
      <c r="K122" s="109">
        <f>K29*'Program Summary'!$C$42</f>
        <v>0</v>
      </c>
      <c r="L122" s="110">
        <f>L29*'Program Summary'!$C$42</f>
        <v>0</v>
      </c>
      <c r="M122" s="111">
        <f>M29*'Program Summary'!$C$42</f>
        <v>0</v>
      </c>
      <c r="N122" s="109">
        <f>N29*'Program Summary'!$C$42</f>
        <v>0</v>
      </c>
      <c r="O122" s="110">
        <f>O29*'Program Summary'!$C$42</f>
        <v>0</v>
      </c>
      <c r="P122" s="111">
        <f>P29*'Program Summary'!$C$42</f>
        <v>0</v>
      </c>
    </row>
    <row r="123" spans="1:16" x14ac:dyDescent="0.25">
      <c r="A123" s="2" t="s">
        <v>63</v>
      </c>
      <c r="B123" s="112">
        <f>SUM(B121:B122)</f>
        <v>0</v>
      </c>
      <c r="C123" s="100">
        <f t="shared" ref="C123:P123" si="37">SUM(C121:C122)</f>
        <v>0</v>
      </c>
      <c r="D123" s="113">
        <f t="shared" si="37"/>
        <v>0</v>
      </c>
      <c r="E123" s="112">
        <f t="shared" si="37"/>
        <v>0</v>
      </c>
      <c r="F123" s="100">
        <f t="shared" si="37"/>
        <v>0</v>
      </c>
      <c r="G123" s="113">
        <f t="shared" si="37"/>
        <v>0</v>
      </c>
      <c r="H123" s="112">
        <f t="shared" si="37"/>
        <v>0</v>
      </c>
      <c r="I123" s="100">
        <f t="shared" si="37"/>
        <v>0</v>
      </c>
      <c r="J123" s="113">
        <f t="shared" si="37"/>
        <v>0</v>
      </c>
      <c r="K123" s="112">
        <f t="shared" si="37"/>
        <v>0</v>
      </c>
      <c r="L123" s="100">
        <f t="shared" si="37"/>
        <v>0</v>
      </c>
      <c r="M123" s="113">
        <f t="shared" si="37"/>
        <v>0</v>
      </c>
      <c r="N123" s="112">
        <f t="shared" si="37"/>
        <v>0</v>
      </c>
      <c r="O123" s="100">
        <f t="shared" si="37"/>
        <v>0</v>
      </c>
      <c r="P123" s="113">
        <f t="shared" si="37"/>
        <v>0</v>
      </c>
    </row>
    <row r="124" spans="1:16" x14ac:dyDescent="0.25">
      <c r="A124" s="2"/>
      <c r="B124" s="86"/>
      <c r="C124" s="86"/>
      <c r="D124" s="86"/>
      <c r="E124" s="86"/>
      <c r="F124" s="86"/>
      <c r="G124" s="86"/>
      <c r="H124" s="86"/>
      <c r="I124" s="86"/>
      <c r="J124" s="86"/>
      <c r="K124" s="86"/>
      <c r="L124" s="86"/>
      <c r="M124" s="86"/>
      <c r="N124" s="86"/>
      <c r="O124" s="86"/>
      <c r="P124" s="86"/>
    </row>
    <row r="125" spans="1:16" x14ac:dyDescent="0.25">
      <c r="B125" s="161" t="s">
        <v>220</v>
      </c>
      <c r="C125" s="161"/>
      <c r="D125" s="161"/>
      <c r="E125" s="161"/>
      <c r="F125" s="161"/>
      <c r="G125" s="161"/>
      <c r="H125" s="161"/>
      <c r="I125" s="161"/>
      <c r="J125" s="161"/>
      <c r="K125" s="161"/>
      <c r="L125" s="161"/>
      <c r="M125" s="161"/>
      <c r="N125" s="161"/>
      <c r="O125" s="161"/>
      <c r="P125" s="161"/>
    </row>
    <row r="126" spans="1:16" x14ac:dyDescent="0.25">
      <c r="B126" s="152">
        <f>B$6</f>
        <v>0</v>
      </c>
      <c r="C126" s="153"/>
      <c r="D126" s="165"/>
      <c r="E126" s="152">
        <f>E$6</f>
        <v>0</v>
      </c>
      <c r="F126" s="153"/>
      <c r="G126" s="165"/>
      <c r="H126" s="152">
        <f>H$6</f>
        <v>0</v>
      </c>
      <c r="I126" s="153"/>
      <c r="J126" s="165"/>
      <c r="K126" s="152">
        <f>K$6</f>
        <v>0</v>
      </c>
      <c r="L126" s="153"/>
      <c r="M126" s="165"/>
      <c r="N126" s="152">
        <f>N$6</f>
        <v>0</v>
      </c>
      <c r="O126" s="153"/>
      <c r="P126" s="165"/>
    </row>
    <row r="127" spans="1:16" x14ac:dyDescent="0.25">
      <c r="B127" s="104" t="s">
        <v>0</v>
      </c>
      <c r="C127" s="78" t="s">
        <v>1</v>
      </c>
      <c r="D127" s="79" t="s">
        <v>2</v>
      </c>
      <c r="E127" s="78" t="s">
        <v>0</v>
      </c>
      <c r="F127" s="78" t="s">
        <v>1</v>
      </c>
      <c r="G127" s="78" t="s">
        <v>2</v>
      </c>
      <c r="H127" s="104" t="s">
        <v>0</v>
      </c>
      <c r="I127" s="78" t="s">
        <v>1</v>
      </c>
      <c r="J127" s="79" t="s">
        <v>2</v>
      </c>
      <c r="K127" s="78" t="s">
        <v>0</v>
      </c>
      <c r="L127" s="78" t="s">
        <v>1</v>
      </c>
      <c r="M127" s="78" t="s">
        <v>2</v>
      </c>
      <c r="N127" s="104" t="s">
        <v>0</v>
      </c>
      <c r="O127" s="78" t="s">
        <v>1</v>
      </c>
      <c r="P127" s="79" t="s">
        <v>2</v>
      </c>
    </row>
    <row r="128" spans="1:16" x14ac:dyDescent="0.25">
      <c r="A128" s="1" t="s">
        <v>200</v>
      </c>
      <c r="B128" s="105">
        <f>B66*'Program Summary'!$C$43</f>
        <v>0</v>
      </c>
      <c r="C128" s="106">
        <f>C66*'Program Summary'!$C$43</f>
        <v>0</v>
      </c>
      <c r="D128" s="107">
        <f>D66*'Program Summary'!$C$43</f>
        <v>0</v>
      </c>
      <c r="E128" s="106">
        <f>E66*'Program Summary'!$C$43</f>
        <v>0</v>
      </c>
      <c r="F128" s="106">
        <f>F66*'Program Summary'!$C$43</f>
        <v>0</v>
      </c>
      <c r="G128" s="106">
        <f>G66*'Program Summary'!$C$43</f>
        <v>0</v>
      </c>
      <c r="H128" s="105">
        <f>H66*'Program Summary'!$C$43</f>
        <v>0</v>
      </c>
      <c r="I128" s="106">
        <f>I66*'Program Summary'!$C$43</f>
        <v>0</v>
      </c>
      <c r="J128" s="107">
        <f>J66*'Program Summary'!$C$43</f>
        <v>0</v>
      </c>
      <c r="K128" s="106">
        <f>K66*'Program Summary'!$C$43</f>
        <v>0</v>
      </c>
      <c r="L128" s="106">
        <f>L66*'Program Summary'!$C$43</f>
        <v>0</v>
      </c>
      <c r="M128" s="106">
        <f>M66*'Program Summary'!$C$43</f>
        <v>0</v>
      </c>
      <c r="N128" s="105">
        <f>N66*'Program Summary'!$C$43</f>
        <v>0</v>
      </c>
      <c r="O128" s="106">
        <f>O66*'Program Summary'!$C$43</f>
        <v>0</v>
      </c>
      <c r="P128" s="107">
        <f>P66*'Program Summary'!$C$43</f>
        <v>0</v>
      </c>
    </row>
    <row r="129" spans="1:16" ht="15.75" thickBot="1" x14ac:dyDescent="0.3">
      <c r="A129" s="1" t="s">
        <v>201</v>
      </c>
      <c r="B129" s="109">
        <f>B67*'Program Summary'!$C$44</f>
        <v>0</v>
      </c>
      <c r="C129" s="110">
        <f>C67*'Program Summary'!$C$44</f>
        <v>0</v>
      </c>
      <c r="D129" s="111">
        <f>D67*'Program Summary'!$C$44</f>
        <v>0</v>
      </c>
      <c r="E129" s="110">
        <f>E67*'Program Summary'!$C$44</f>
        <v>0</v>
      </c>
      <c r="F129" s="110">
        <f>F67*'Program Summary'!$C$44</f>
        <v>0</v>
      </c>
      <c r="G129" s="110">
        <f>G67*'Program Summary'!$C$44</f>
        <v>0</v>
      </c>
      <c r="H129" s="109">
        <f>H67*'Program Summary'!$C$44</f>
        <v>0</v>
      </c>
      <c r="I129" s="110">
        <f>I67*'Program Summary'!$C$44</f>
        <v>0</v>
      </c>
      <c r="J129" s="111">
        <f>J67*'Program Summary'!$C$44</f>
        <v>0</v>
      </c>
      <c r="K129" s="110">
        <f>K67*'Program Summary'!$C$44</f>
        <v>0</v>
      </c>
      <c r="L129" s="110">
        <f>L67*'Program Summary'!$C$44</f>
        <v>0</v>
      </c>
      <c r="M129" s="110">
        <f>M67*'Program Summary'!$C$44</f>
        <v>0</v>
      </c>
      <c r="N129" s="109">
        <f>N67*'Program Summary'!$C$44</f>
        <v>0</v>
      </c>
      <c r="O129" s="110">
        <f>O67*'Program Summary'!$C$44</f>
        <v>0</v>
      </c>
      <c r="P129" s="111">
        <f>P67*'Program Summary'!$C$44</f>
        <v>0</v>
      </c>
    </row>
    <row r="130" spans="1:16" x14ac:dyDescent="0.25">
      <c r="A130" s="114" t="s">
        <v>65</v>
      </c>
      <c r="B130" s="112">
        <f>SUM(B128:B129)</f>
        <v>0</v>
      </c>
      <c r="C130" s="100">
        <f t="shared" ref="C130" si="38">SUM(C128:C129)</f>
        <v>0</v>
      </c>
      <c r="D130" s="113">
        <f t="shared" ref="D130" si="39">SUM(D128:D129)</f>
        <v>0</v>
      </c>
      <c r="E130" s="100">
        <f t="shared" ref="E130" si="40">SUM(E128:E129)</f>
        <v>0</v>
      </c>
      <c r="F130" s="100">
        <f t="shared" ref="F130" si="41">SUM(F128:F129)</f>
        <v>0</v>
      </c>
      <c r="G130" s="100">
        <f t="shared" ref="G130" si="42">SUM(G128:G129)</f>
        <v>0</v>
      </c>
      <c r="H130" s="112">
        <f t="shared" ref="H130" si="43">SUM(H128:H129)</f>
        <v>0</v>
      </c>
      <c r="I130" s="100">
        <f t="shared" ref="I130" si="44">SUM(I128:I129)</f>
        <v>0</v>
      </c>
      <c r="J130" s="113">
        <f t="shared" ref="J130" si="45">SUM(J128:J129)</f>
        <v>0</v>
      </c>
      <c r="K130" s="100">
        <f t="shared" ref="K130" si="46">SUM(K128:K129)</f>
        <v>0</v>
      </c>
      <c r="L130" s="100">
        <f t="shared" ref="L130" si="47">SUM(L128:L129)</f>
        <v>0</v>
      </c>
      <c r="M130" s="100">
        <f t="shared" ref="M130" si="48">SUM(M128:M129)</f>
        <v>0</v>
      </c>
      <c r="N130" s="112">
        <f t="shared" ref="N130" si="49">SUM(N128:N129)</f>
        <v>0</v>
      </c>
      <c r="O130" s="100">
        <f t="shared" ref="O130" si="50">SUM(O128:O129)</f>
        <v>0</v>
      </c>
      <c r="P130" s="113">
        <f t="shared" ref="P130" si="51">SUM(P128:P129)</f>
        <v>0</v>
      </c>
    </row>
    <row r="132" spans="1:16" x14ac:dyDescent="0.25">
      <c r="B132" s="161" t="s">
        <v>221</v>
      </c>
      <c r="C132" s="161"/>
      <c r="D132" s="161"/>
      <c r="E132" s="161"/>
      <c r="F132" s="161"/>
      <c r="G132" s="161"/>
      <c r="H132" s="161"/>
      <c r="I132" s="161"/>
      <c r="J132" s="161"/>
      <c r="K132" s="161"/>
      <c r="L132" s="161"/>
      <c r="M132" s="161"/>
      <c r="N132" s="161"/>
      <c r="O132" s="161"/>
      <c r="P132" s="161"/>
    </row>
    <row r="133" spans="1:16" x14ac:dyDescent="0.25">
      <c r="B133" s="152">
        <f>B$6</f>
        <v>0</v>
      </c>
      <c r="C133" s="153"/>
      <c r="D133" s="165"/>
      <c r="E133" s="152">
        <f>E$6</f>
        <v>0</v>
      </c>
      <c r="F133" s="153"/>
      <c r="G133" s="165"/>
      <c r="H133" s="152">
        <f>H$6</f>
        <v>0</v>
      </c>
      <c r="I133" s="153"/>
      <c r="J133" s="165"/>
      <c r="K133" s="152">
        <f>K$6</f>
        <v>0</v>
      </c>
      <c r="L133" s="153"/>
      <c r="M133" s="165"/>
      <c r="N133" s="152">
        <f>N$6</f>
        <v>0</v>
      </c>
      <c r="O133" s="153"/>
      <c r="P133" s="165"/>
    </row>
    <row r="134" spans="1:16" x14ac:dyDescent="0.25">
      <c r="B134" s="104" t="s">
        <v>0</v>
      </c>
      <c r="C134" s="78" t="s">
        <v>1</v>
      </c>
      <c r="D134" s="79" t="s">
        <v>2</v>
      </c>
      <c r="E134" s="78" t="s">
        <v>0</v>
      </c>
      <c r="F134" s="78" t="s">
        <v>1</v>
      </c>
      <c r="G134" s="78" t="s">
        <v>2</v>
      </c>
      <c r="H134" s="104" t="s">
        <v>0</v>
      </c>
      <c r="I134" s="78" t="s">
        <v>1</v>
      </c>
      <c r="J134" s="79" t="s">
        <v>2</v>
      </c>
      <c r="K134" s="78" t="s">
        <v>0</v>
      </c>
      <c r="L134" s="78" t="s">
        <v>1</v>
      </c>
      <c r="M134" s="78" t="s">
        <v>2</v>
      </c>
      <c r="N134" s="104" t="s">
        <v>0</v>
      </c>
      <c r="O134" s="78" t="s">
        <v>1</v>
      </c>
      <c r="P134" s="79" t="s">
        <v>2</v>
      </c>
    </row>
    <row r="135" spans="1:16" x14ac:dyDescent="0.25">
      <c r="A135" s="1" t="s">
        <v>202</v>
      </c>
      <c r="B135" s="105">
        <f>B103*'Program Summary'!$C$45</f>
        <v>0</v>
      </c>
      <c r="C135" s="106">
        <f>C103*'Program Summary'!$C$45</f>
        <v>0</v>
      </c>
      <c r="D135" s="107">
        <f>D103*'Program Summary'!$C$45</f>
        <v>0</v>
      </c>
      <c r="E135" s="106">
        <f>E103*'Program Summary'!$C$45</f>
        <v>0</v>
      </c>
      <c r="F135" s="106">
        <f>F103*'Program Summary'!$C$45</f>
        <v>0</v>
      </c>
      <c r="G135" s="106">
        <f>G103*'Program Summary'!$C$45</f>
        <v>0</v>
      </c>
      <c r="H135" s="105">
        <f>H103*'Program Summary'!$C$45</f>
        <v>0</v>
      </c>
      <c r="I135" s="106">
        <f>I103*'Program Summary'!$C$45</f>
        <v>0</v>
      </c>
      <c r="J135" s="107">
        <f>J103*'Program Summary'!$C$45</f>
        <v>0</v>
      </c>
      <c r="K135" s="106">
        <f>K103*'Program Summary'!$C$45</f>
        <v>0</v>
      </c>
      <c r="L135" s="106">
        <f>L103*'Program Summary'!$C$45</f>
        <v>0</v>
      </c>
      <c r="M135" s="106">
        <f>M103*'Program Summary'!$C$45</f>
        <v>0</v>
      </c>
      <c r="N135" s="105">
        <f>N103*'Program Summary'!$C$45</f>
        <v>0</v>
      </c>
      <c r="O135" s="106">
        <f>O103*'Program Summary'!$C$45</f>
        <v>0</v>
      </c>
      <c r="P135" s="107">
        <f>P103*'Program Summary'!$C$45</f>
        <v>0</v>
      </c>
    </row>
    <row r="136" spans="1:16" ht="15.75" thickBot="1" x14ac:dyDescent="0.3">
      <c r="A136" s="1" t="s">
        <v>203</v>
      </c>
      <c r="B136" s="109">
        <f>B104*'Program Summary'!$C$46</f>
        <v>0</v>
      </c>
      <c r="C136" s="110">
        <f>C104*'Program Summary'!$C$46</f>
        <v>0</v>
      </c>
      <c r="D136" s="111">
        <f>D104*'Program Summary'!$C$46</f>
        <v>0</v>
      </c>
      <c r="E136" s="110">
        <f>E104*'Program Summary'!$C$46</f>
        <v>0</v>
      </c>
      <c r="F136" s="110">
        <f>F104*'Program Summary'!$C$46</f>
        <v>0</v>
      </c>
      <c r="G136" s="110">
        <f>G104*'Program Summary'!$C$46</f>
        <v>0</v>
      </c>
      <c r="H136" s="109">
        <f>H104*'Program Summary'!$C$46</f>
        <v>0</v>
      </c>
      <c r="I136" s="110">
        <f>I104*'Program Summary'!$C$46</f>
        <v>0</v>
      </c>
      <c r="J136" s="111">
        <f>J104*'Program Summary'!$C$46</f>
        <v>0</v>
      </c>
      <c r="K136" s="110">
        <f>K104*'Program Summary'!$C$46</f>
        <v>0</v>
      </c>
      <c r="L136" s="110">
        <f>L104*'Program Summary'!$C$46</f>
        <v>0</v>
      </c>
      <c r="M136" s="110">
        <f>M104*'Program Summary'!$C$46</f>
        <v>0</v>
      </c>
      <c r="N136" s="109">
        <f>N104*'Program Summary'!$C$46</f>
        <v>0</v>
      </c>
      <c r="O136" s="110">
        <f>O104*'Program Summary'!$C$46</f>
        <v>0</v>
      </c>
      <c r="P136" s="111">
        <f>P104*'Program Summary'!$C$46</f>
        <v>0</v>
      </c>
    </row>
    <row r="137" spans="1:16" x14ac:dyDescent="0.25">
      <c r="A137" s="114" t="s">
        <v>65</v>
      </c>
      <c r="B137" s="112">
        <f>SUM(B135:B136)</f>
        <v>0</v>
      </c>
      <c r="C137" s="100">
        <f t="shared" ref="C137:P137" si="52">SUM(C135:C136)</f>
        <v>0</v>
      </c>
      <c r="D137" s="113">
        <f t="shared" si="52"/>
        <v>0</v>
      </c>
      <c r="E137" s="100">
        <f t="shared" si="52"/>
        <v>0</v>
      </c>
      <c r="F137" s="100">
        <f t="shared" si="52"/>
        <v>0</v>
      </c>
      <c r="G137" s="100">
        <f t="shared" si="52"/>
        <v>0</v>
      </c>
      <c r="H137" s="112">
        <f t="shared" si="52"/>
        <v>0</v>
      </c>
      <c r="I137" s="100">
        <f t="shared" si="52"/>
        <v>0</v>
      </c>
      <c r="J137" s="113">
        <f t="shared" si="52"/>
        <v>0</v>
      </c>
      <c r="K137" s="100">
        <f t="shared" si="52"/>
        <v>0</v>
      </c>
      <c r="L137" s="100">
        <f t="shared" si="52"/>
        <v>0</v>
      </c>
      <c r="M137" s="100">
        <f t="shared" si="52"/>
        <v>0</v>
      </c>
      <c r="N137" s="112">
        <f t="shared" si="52"/>
        <v>0</v>
      </c>
      <c r="O137" s="100">
        <f t="shared" si="52"/>
        <v>0</v>
      </c>
      <c r="P137" s="113">
        <f t="shared" si="52"/>
        <v>0</v>
      </c>
    </row>
  </sheetData>
  <sheetProtection algorithmName="SHA-512" hashValue="xh9IRj3dlmrglXv0cGjfMhXiO14waZ17Wi312o7hoFfzTh6fjt8TqTlvLsrgkfWCLx/qJoBi4/cx7eocYFEffg==" saltValue="YpiAGROYNJ0DIfXcZy7h+Q==" spinCount="100000" sheet="1" objects="1" scenarios="1"/>
  <mergeCells count="42">
    <mergeCell ref="B4:C4"/>
    <mergeCell ref="O1:P1"/>
    <mergeCell ref="B2:G2"/>
    <mergeCell ref="O2:P2"/>
    <mergeCell ref="B3:G3"/>
    <mergeCell ref="B5:P5"/>
    <mergeCell ref="B6:D6"/>
    <mergeCell ref="E6:G6"/>
    <mergeCell ref="H6:J6"/>
    <mergeCell ref="K6:M6"/>
    <mergeCell ref="N6:P6"/>
    <mergeCell ref="B43:P43"/>
    <mergeCell ref="B44:D44"/>
    <mergeCell ref="E44:G44"/>
    <mergeCell ref="H44:J44"/>
    <mergeCell ref="K44:M44"/>
    <mergeCell ref="N44:P44"/>
    <mergeCell ref="B116:P116"/>
    <mergeCell ref="B125:P125"/>
    <mergeCell ref="B126:D126"/>
    <mergeCell ref="E126:G126"/>
    <mergeCell ref="H126:J126"/>
    <mergeCell ref="K126:M126"/>
    <mergeCell ref="N126:P126"/>
    <mergeCell ref="B118:P118"/>
    <mergeCell ref="B119:D119"/>
    <mergeCell ref="E119:G119"/>
    <mergeCell ref="H119:J119"/>
    <mergeCell ref="K119:M119"/>
    <mergeCell ref="N119:P119"/>
    <mergeCell ref="B80:P80"/>
    <mergeCell ref="B81:D81"/>
    <mergeCell ref="E81:G81"/>
    <mergeCell ref="H81:J81"/>
    <mergeCell ref="K81:M81"/>
    <mergeCell ref="N81:P81"/>
    <mergeCell ref="B132:P132"/>
    <mergeCell ref="B133:D133"/>
    <mergeCell ref="E133:G133"/>
    <mergeCell ref="H133:J133"/>
    <mergeCell ref="K133:M133"/>
    <mergeCell ref="N133:P133"/>
  </mergeCells>
  <pageMargins left="0.7" right="0.7" top="0.75" bottom="0.75" header="0.3" footer="0.3"/>
  <pageSetup scale="79" fitToHeight="0" orientation="landscape" r:id="rId1"/>
  <headerFooter>
    <oddFooter>&amp;LTemplate Version Date: 10/26/2017&amp;R&amp;P</oddFooter>
  </headerFooter>
  <rowBreaks count="3" manualBreakCount="3">
    <brk id="42" max="15" man="1"/>
    <brk id="79" max="15" man="1"/>
    <brk id="114"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1"/>
  <sheetViews>
    <sheetView topLeftCell="A19" zoomScaleNormal="100" workbookViewId="0">
      <selection activeCell="R19" sqref="R19"/>
    </sheetView>
  </sheetViews>
  <sheetFormatPr defaultColWidth="9.140625" defaultRowHeight="15" x14ac:dyDescent="0.25"/>
  <cols>
    <col min="1" max="1" width="20.140625" style="1" customWidth="1"/>
    <col min="2" max="2" width="9.140625" style="4"/>
    <col min="3" max="3" width="9.140625" style="3"/>
    <col min="4" max="16384" width="9.140625" style="1"/>
  </cols>
  <sheetData>
    <row r="1" spans="1:16" ht="18.75" x14ac:dyDescent="0.3">
      <c r="A1" s="19" t="s">
        <v>87</v>
      </c>
      <c r="B1" s="14"/>
      <c r="C1" s="14"/>
      <c r="D1" s="14"/>
      <c r="E1" s="14"/>
      <c r="F1" s="14"/>
      <c r="G1" s="14"/>
      <c r="H1" s="14"/>
      <c r="I1" s="14"/>
      <c r="J1" s="74"/>
      <c r="K1" s="14"/>
      <c r="L1" s="14"/>
      <c r="M1" s="14"/>
      <c r="N1" s="15" t="s">
        <v>37</v>
      </c>
      <c r="O1" s="154">
        <f>'Program Summary'!$C$2</f>
        <v>0</v>
      </c>
      <c r="P1" s="155"/>
    </row>
    <row r="2" spans="1:16" x14ac:dyDescent="0.25">
      <c r="A2" s="75" t="s">
        <v>45</v>
      </c>
      <c r="B2" s="158">
        <f>'Program Summary'!C3</f>
        <v>0</v>
      </c>
      <c r="C2" s="159"/>
      <c r="D2" s="159"/>
      <c r="E2" s="159"/>
      <c r="F2" s="159"/>
      <c r="G2" s="160"/>
      <c r="H2" s="14"/>
      <c r="I2" s="14"/>
      <c r="J2" s="14"/>
      <c r="K2" s="74"/>
      <c r="L2" s="14"/>
      <c r="M2" s="14"/>
      <c r="N2" s="15" t="s">
        <v>38</v>
      </c>
      <c r="O2" s="168">
        <f>'Program Summary'!$C$4</f>
        <v>0</v>
      </c>
      <c r="P2" s="169"/>
    </row>
    <row r="3" spans="1:16" x14ac:dyDescent="0.25">
      <c r="A3" s="75" t="s">
        <v>46</v>
      </c>
      <c r="B3" s="158">
        <f>'Program Summary'!C5</f>
        <v>0</v>
      </c>
      <c r="C3" s="159"/>
      <c r="D3" s="159"/>
      <c r="E3" s="159"/>
      <c r="F3" s="159"/>
      <c r="G3" s="160"/>
      <c r="H3" s="14"/>
      <c r="I3" s="14"/>
      <c r="J3" s="14"/>
      <c r="K3" s="14"/>
      <c r="L3" s="14"/>
    </row>
    <row r="4" spans="1:16" x14ac:dyDescent="0.25">
      <c r="A4" s="2"/>
      <c r="B4" s="162"/>
      <c r="C4" s="162"/>
      <c r="D4" s="14"/>
      <c r="E4" s="14"/>
      <c r="F4" s="14"/>
      <c r="G4" s="14"/>
      <c r="H4" s="14"/>
      <c r="I4" s="14"/>
      <c r="J4" s="14"/>
      <c r="K4" s="14"/>
      <c r="L4" s="14"/>
      <c r="M4" s="14"/>
      <c r="N4" s="14"/>
      <c r="O4" s="14"/>
      <c r="P4" s="14"/>
    </row>
    <row r="5" spans="1:16" x14ac:dyDescent="0.25">
      <c r="A5" s="2"/>
      <c r="B5" s="161" t="s">
        <v>157</v>
      </c>
      <c r="C5" s="161"/>
      <c r="D5" s="161"/>
      <c r="E5" s="161"/>
      <c r="F5" s="161"/>
      <c r="G5" s="161"/>
      <c r="H5" s="161"/>
      <c r="I5" s="161"/>
      <c r="J5" s="161"/>
      <c r="K5" s="161"/>
      <c r="L5" s="161"/>
      <c r="M5" s="161"/>
      <c r="N5" s="161"/>
      <c r="O5" s="161"/>
      <c r="P5" s="161"/>
    </row>
    <row r="6" spans="1:16" x14ac:dyDescent="0.25">
      <c r="A6" s="77" t="s">
        <v>204</v>
      </c>
      <c r="B6" s="152">
        <f>B3</f>
        <v>0</v>
      </c>
      <c r="C6" s="153"/>
      <c r="D6" s="153"/>
      <c r="E6" s="153">
        <f>Enrolment!E6</f>
        <v>0</v>
      </c>
      <c r="F6" s="153"/>
      <c r="G6" s="153"/>
      <c r="H6" s="153">
        <f>Enrolment!H6</f>
        <v>0</v>
      </c>
      <c r="I6" s="153"/>
      <c r="J6" s="153"/>
      <c r="K6" s="153">
        <f>Enrolment!K6</f>
        <v>0</v>
      </c>
      <c r="L6" s="153"/>
      <c r="M6" s="153"/>
      <c r="N6" s="153">
        <f>Enrolment!N6</f>
        <v>0</v>
      </c>
      <c r="O6" s="153"/>
      <c r="P6" s="153"/>
    </row>
    <row r="7" spans="1:16" x14ac:dyDescent="0.25">
      <c r="A7" s="77"/>
      <c r="B7" s="78" t="s">
        <v>0</v>
      </c>
      <c r="C7" s="78" t="s">
        <v>1</v>
      </c>
      <c r="D7" s="79" t="s">
        <v>2</v>
      </c>
      <c r="E7" s="78" t="s">
        <v>0</v>
      </c>
      <c r="F7" s="78" t="s">
        <v>1</v>
      </c>
      <c r="G7" s="79" t="s">
        <v>2</v>
      </c>
      <c r="H7" s="78" t="s">
        <v>0</v>
      </c>
      <c r="I7" s="78" t="s">
        <v>1</v>
      </c>
      <c r="J7" s="79" t="s">
        <v>2</v>
      </c>
      <c r="K7" s="78" t="s">
        <v>0</v>
      </c>
      <c r="L7" s="78" t="s">
        <v>1</v>
      </c>
      <c r="M7" s="79" t="s">
        <v>2</v>
      </c>
      <c r="N7" s="78" t="s">
        <v>0</v>
      </c>
      <c r="O7" s="78" t="s">
        <v>1</v>
      </c>
      <c r="P7" s="79" t="s">
        <v>2</v>
      </c>
    </row>
    <row r="8" spans="1:16" x14ac:dyDescent="0.25">
      <c r="A8" s="80" t="s">
        <v>3</v>
      </c>
      <c r="B8" s="14"/>
      <c r="C8" s="14"/>
      <c r="D8" s="81"/>
      <c r="E8" s="14"/>
      <c r="F8" s="14"/>
      <c r="G8" s="81"/>
      <c r="H8" s="14"/>
      <c r="I8" s="14"/>
      <c r="J8" s="81"/>
      <c r="K8" s="14"/>
      <c r="L8" s="14"/>
      <c r="M8" s="81"/>
      <c r="N8" s="14"/>
      <c r="O8" s="14"/>
      <c r="P8" s="81"/>
    </row>
    <row r="9" spans="1:16" x14ac:dyDescent="0.25">
      <c r="A9" s="76" t="s">
        <v>154</v>
      </c>
      <c r="B9" s="16">
        <v>0</v>
      </c>
      <c r="C9" s="16">
        <v>0</v>
      </c>
      <c r="D9" s="17">
        <v>0</v>
      </c>
      <c r="E9" s="16">
        <v>0</v>
      </c>
      <c r="F9" s="16">
        <v>0</v>
      </c>
      <c r="G9" s="17">
        <v>0</v>
      </c>
      <c r="H9" s="16">
        <v>0</v>
      </c>
      <c r="I9" s="16">
        <v>0</v>
      </c>
      <c r="J9" s="17">
        <v>0</v>
      </c>
      <c r="K9" s="16">
        <v>0</v>
      </c>
      <c r="L9" s="16">
        <v>0</v>
      </c>
      <c r="M9" s="17">
        <v>0</v>
      </c>
      <c r="N9" s="16">
        <v>0</v>
      </c>
      <c r="O9" s="16">
        <v>0</v>
      </c>
      <c r="P9" s="17">
        <v>0</v>
      </c>
    </row>
    <row r="10" spans="1:16" x14ac:dyDescent="0.25">
      <c r="A10" s="76" t="s">
        <v>155</v>
      </c>
      <c r="B10" s="16">
        <v>0</v>
      </c>
      <c r="C10" s="16">
        <v>0</v>
      </c>
      <c r="D10" s="17">
        <v>0</v>
      </c>
      <c r="E10" s="16">
        <v>0</v>
      </c>
      <c r="F10" s="16">
        <v>0</v>
      </c>
      <c r="G10" s="17">
        <v>0</v>
      </c>
      <c r="H10" s="16">
        <v>0</v>
      </c>
      <c r="I10" s="16">
        <v>0</v>
      </c>
      <c r="J10" s="17">
        <v>0</v>
      </c>
      <c r="K10" s="16">
        <v>0</v>
      </c>
      <c r="L10" s="16">
        <v>0</v>
      </c>
      <c r="M10" s="17">
        <v>0</v>
      </c>
      <c r="N10" s="16">
        <v>0</v>
      </c>
      <c r="O10" s="16">
        <v>0</v>
      </c>
      <c r="P10" s="17">
        <v>0</v>
      </c>
    </row>
    <row r="11" spans="1:16" x14ac:dyDescent="0.25">
      <c r="A11" s="80" t="s">
        <v>4</v>
      </c>
      <c r="B11" s="60"/>
      <c r="C11" s="60"/>
      <c r="D11" s="61"/>
      <c r="E11" s="60"/>
      <c r="F11" s="60"/>
      <c r="G11" s="61"/>
      <c r="H11" s="60"/>
      <c r="I11" s="60"/>
      <c r="J11" s="61"/>
      <c r="K11" s="60"/>
      <c r="L11" s="60"/>
      <c r="M11" s="61"/>
      <c r="N11" s="60"/>
      <c r="O11" s="60"/>
      <c r="P11" s="61"/>
    </row>
    <row r="12" spans="1:16" x14ac:dyDescent="0.25">
      <c r="A12" s="76" t="s">
        <v>154</v>
      </c>
      <c r="B12" s="16">
        <v>0</v>
      </c>
      <c r="C12" s="16">
        <v>0</v>
      </c>
      <c r="D12" s="17">
        <v>0</v>
      </c>
      <c r="E12" s="16">
        <v>0</v>
      </c>
      <c r="F12" s="16">
        <v>0</v>
      </c>
      <c r="G12" s="17">
        <v>0</v>
      </c>
      <c r="H12" s="16">
        <v>0</v>
      </c>
      <c r="I12" s="16">
        <v>0</v>
      </c>
      <c r="J12" s="17">
        <v>0</v>
      </c>
      <c r="K12" s="16">
        <v>0</v>
      </c>
      <c r="L12" s="16">
        <v>0</v>
      </c>
      <c r="M12" s="17">
        <v>0</v>
      </c>
      <c r="N12" s="16">
        <v>0</v>
      </c>
      <c r="O12" s="16">
        <v>0</v>
      </c>
      <c r="P12" s="17">
        <v>0</v>
      </c>
    </row>
    <row r="13" spans="1:16" x14ac:dyDescent="0.25">
      <c r="A13" s="76" t="s">
        <v>155</v>
      </c>
      <c r="B13" s="16">
        <v>0</v>
      </c>
      <c r="C13" s="16">
        <v>0</v>
      </c>
      <c r="D13" s="17">
        <v>0</v>
      </c>
      <c r="E13" s="16">
        <v>0</v>
      </c>
      <c r="F13" s="16">
        <v>0</v>
      </c>
      <c r="G13" s="17">
        <v>0</v>
      </c>
      <c r="H13" s="16">
        <v>0</v>
      </c>
      <c r="I13" s="16">
        <v>0</v>
      </c>
      <c r="J13" s="17">
        <v>0</v>
      </c>
      <c r="K13" s="16">
        <v>0</v>
      </c>
      <c r="L13" s="16">
        <v>0</v>
      </c>
      <c r="M13" s="17">
        <v>0</v>
      </c>
      <c r="N13" s="16">
        <v>0</v>
      </c>
      <c r="O13" s="16">
        <v>0</v>
      </c>
      <c r="P13" s="17">
        <v>0</v>
      </c>
    </row>
    <row r="14" spans="1:16" x14ac:dyDescent="0.25">
      <c r="A14" s="80" t="s">
        <v>9</v>
      </c>
      <c r="B14" s="60"/>
      <c r="C14" s="60"/>
      <c r="D14" s="61"/>
      <c r="E14" s="60"/>
      <c r="F14" s="60"/>
      <c r="G14" s="61"/>
      <c r="H14" s="60"/>
      <c r="I14" s="60"/>
      <c r="J14" s="61"/>
      <c r="K14" s="60"/>
      <c r="L14" s="60"/>
      <c r="M14" s="61"/>
      <c r="N14" s="60"/>
      <c r="O14" s="60"/>
      <c r="P14" s="61"/>
    </row>
    <row r="15" spans="1:16" x14ac:dyDescent="0.25">
      <c r="A15" s="76" t="s">
        <v>154</v>
      </c>
      <c r="B15" s="16">
        <v>0</v>
      </c>
      <c r="C15" s="16">
        <v>0</v>
      </c>
      <c r="D15" s="17">
        <v>0</v>
      </c>
      <c r="E15" s="16">
        <v>0</v>
      </c>
      <c r="F15" s="16">
        <v>0</v>
      </c>
      <c r="G15" s="17">
        <v>0</v>
      </c>
      <c r="H15" s="16">
        <v>0</v>
      </c>
      <c r="I15" s="16">
        <v>0</v>
      </c>
      <c r="J15" s="17">
        <v>0</v>
      </c>
      <c r="K15" s="16">
        <v>0</v>
      </c>
      <c r="L15" s="16">
        <v>0</v>
      </c>
      <c r="M15" s="17">
        <v>0</v>
      </c>
      <c r="N15" s="16">
        <v>0</v>
      </c>
      <c r="O15" s="16">
        <v>0</v>
      </c>
      <c r="P15" s="17">
        <v>0</v>
      </c>
    </row>
    <row r="16" spans="1:16" x14ac:dyDescent="0.25">
      <c r="A16" s="76" t="s">
        <v>155</v>
      </c>
      <c r="B16" s="16">
        <v>0</v>
      </c>
      <c r="C16" s="16">
        <v>0</v>
      </c>
      <c r="D16" s="17">
        <v>0</v>
      </c>
      <c r="E16" s="16">
        <v>0</v>
      </c>
      <c r="F16" s="16">
        <v>0</v>
      </c>
      <c r="G16" s="17">
        <v>0</v>
      </c>
      <c r="H16" s="16">
        <v>0</v>
      </c>
      <c r="I16" s="16">
        <v>0</v>
      </c>
      <c r="J16" s="17">
        <v>0</v>
      </c>
      <c r="K16" s="16">
        <v>0</v>
      </c>
      <c r="L16" s="16">
        <v>0</v>
      </c>
      <c r="M16" s="17">
        <v>0</v>
      </c>
      <c r="N16" s="16">
        <v>0</v>
      </c>
      <c r="O16" s="16">
        <v>0</v>
      </c>
      <c r="P16" s="17">
        <v>0</v>
      </c>
    </row>
    <row r="17" spans="1:16" x14ac:dyDescent="0.25">
      <c r="A17" s="80" t="s">
        <v>189</v>
      </c>
      <c r="B17" s="60"/>
      <c r="C17" s="60"/>
      <c r="D17" s="61"/>
      <c r="E17" s="60"/>
      <c r="F17" s="60"/>
      <c r="G17" s="61"/>
      <c r="H17" s="60"/>
      <c r="I17" s="60"/>
      <c r="J17" s="61"/>
      <c r="K17" s="60"/>
      <c r="L17" s="60"/>
      <c r="M17" s="61"/>
      <c r="N17" s="60"/>
      <c r="O17" s="60"/>
      <c r="P17" s="61"/>
    </row>
    <row r="18" spans="1:16" x14ac:dyDescent="0.25">
      <c r="A18" s="76" t="s">
        <v>154</v>
      </c>
      <c r="B18" s="16">
        <v>0</v>
      </c>
      <c r="C18" s="16">
        <v>0</v>
      </c>
      <c r="D18" s="17">
        <v>0</v>
      </c>
      <c r="E18" s="16">
        <v>0</v>
      </c>
      <c r="F18" s="16">
        <v>0</v>
      </c>
      <c r="G18" s="17">
        <v>0</v>
      </c>
      <c r="H18" s="16">
        <v>0</v>
      </c>
      <c r="I18" s="16">
        <v>0</v>
      </c>
      <c r="J18" s="17">
        <v>0</v>
      </c>
      <c r="K18" s="16">
        <v>0</v>
      </c>
      <c r="L18" s="16">
        <v>0</v>
      </c>
      <c r="M18" s="17">
        <v>0</v>
      </c>
      <c r="N18" s="16">
        <v>0</v>
      </c>
      <c r="O18" s="16">
        <v>0</v>
      </c>
      <c r="P18" s="17">
        <v>0</v>
      </c>
    </row>
    <row r="19" spans="1:16" ht="15.75" thickBot="1" x14ac:dyDescent="0.3">
      <c r="A19" s="76" t="s">
        <v>155</v>
      </c>
      <c r="B19" s="57">
        <v>0</v>
      </c>
      <c r="C19" s="58">
        <v>0</v>
      </c>
      <c r="D19" s="59">
        <v>0</v>
      </c>
      <c r="E19" s="57">
        <v>0</v>
      </c>
      <c r="F19" s="58">
        <v>0</v>
      </c>
      <c r="G19" s="59">
        <v>0</v>
      </c>
      <c r="H19" s="57">
        <v>0</v>
      </c>
      <c r="I19" s="58">
        <v>0</v>
      </c>
      <c r="J19" s="59">
        <v>0</v>
      </c>
      <c r="K19" s="57">
        <v>0</v>
      </c>
      <c r="L19" s="58">
        <v>0</v>
      </c>
      <c r="M19" s="59">
        <v>0</v>
      </c>
      <c r="N19" s="57">
        <v>0</v>
      </c>
      <c r="O19" s="58">
        <v>0</v>
      </c>
      <c r="P19" s="59">
        <v>0</v>
      </c>
    </row>
    <row r="20" spans="1:16" x14ac:dyDescent="0.25">
      <c r="A20" s="89" t="s">
        <v>156</v>
      </c>
      <c r="B20" s="94">
        <f>SUM(B8:B19)</f>
        <v>0</v>
      </c>
      <c r="C20" s="93">
        <f t="shared" ref="C20:P20" si="0">SUM(C8:C19)</f>
        <v>0</v>
      </c>
      <c r="D20" s="88">
        <f t="shared" si="0"/>
        <v>0</v>
      </c>
      <c r="E20" s="93">
        <f t="shared" si="0"/>
        <v>0</v>
      </c>
      <c r="F20" s="93">
        <f t="shared" si="0"/>
        <v>0</v>
      </c>
      <c r="G20" s="88">
        <f t="shared" si="0"/>
        <v>0</v>
      </c>
      <c r="H20" s="93">
        <f t="shared" si="0"/>
        <v>0</v>
      </c>
      <c r="I20" s="93">
        <f t="shared" si="0"/>
        <v>0</v>
      </c>
      <c r="J20" s="88">
        <f t="shared" si="0"/>
        <v>0</v>
      </c>
      <c r="K20" s="93">
        <f t="shared" si="0"/>
        <v>0</v>
      </c>
      <c r="L20" s="93">
        <f t="shared" si="0"/>
        <v>0</v>
      </c>
      <c r="M20" s="88">
        <f t="shared" si="0"/>
        <v>0</v>
      </c>
      <c r="N20" s="93">
        <f t="shared" si="0"/>
        <v>0</v>
      </c>
      <c r="O20" s="93">
        <f t="shared" si="0"/>
        <v>0</v>
      </c>
      <c r="P20" s="88">
        <f t="shared" si="0"/>
        <v>0</v>
      </c>
    </row>
    <row r="21" spans="1:16" x14ac:dyDescent="0.25">
      <c r="A21" s="2"/>
      <c r="B21" s="86"/>
      <c r="C21" s="86"/>
      <c r="D21" s="86"/>
      <c r="E21" s="86"/>
      <c r="F21" s="86"/>
      <c r="G21" s="86"/>
      <c r="H21" s="86"/>
      <c r="I21" s="86"/>
      <c r="J21" s="86"/>
      <c r="K21" s="86"/>
      <c r="L21" s="86"/>
      <c r="M21" s="86"/>
      <c r="N21" s="86"/>
      <c r="O21" s="86"/>
      <c r="P21" s="86"/>
    </row>
    <row r="22" spans="1:16" x14ac:dyDescent="0.25">
      <c r="A22" s="2"/>
      <c r="B22" s="161" t="s">
        <v>205</v>
      </c>
      <c r="C22" s="161"/>
      <c r="D22" s="161"/>
      <c r="E22" s="161"/>
      <c r="F22" s="161"/>
      <c r="G22" s="161"/>
      <c r="H22" s="161"/>
      <c r="I22" s="161"/>
      <c r="J22" s="161"/>
      <c r="K22" s="161"/>
      <c r="L22" s="161"/>
      <c r="M22" s="161"/>
      <c r="N22" s="161"/>
      <c r="O22" s="161"/>
      <c r="P22" s="161"/>
    </row>
    <row r="23" spans="1:16" x14ac:dyDescent="0.25">
      <c r="A23" s="77" t="s">
        <v>204</v>
      </c>
      <c r="B23" s="152">
        <f>B20</f>
        <v>0</v>
      </c>
      <c r="C23" s="153"/>
      <c r="D23" s="153"/>
      <c r="E23" s="153">
        <f>Enrolment!E23</f>
        <v>0</v>
      </c>
      <c r="F23" s="153"/>
      <c r="G23" s="153"/>
      <c r="H23" s="153">
        <f>Enrolment!H23</f>
        <v>0</v>
      </c>
      <c r="I23" s="153"/>
      <c r="J23" s="153"/>
      <c r="K23" s="153">
        <f>Enrolment!K23</f>
        <v>0</v>
      </c>
      <c r="L23" s="153"/>
      <c r="M23" s="153"/>
      <c r="N23" s="153">
        <f>Enrolment!N23</f>
        <v>0</v>
      </c>
      <c r="O23" s="153"/>
      <c r="P23" s="153"/>
    </row>
    <row r="24" spans="1:16" x14ac:dyDescent="0.25">
      <c r="A24" s="77"/>
      <c r="B24" s="78" t="s">
        <v>0</v>
      </c>
      <c r="C24" s="78" t="s">
        <v>1</v>
      </c>
      <c r="D24" s="79" t="s">
        <v>2</v>
      </c>
      <c r="E24" s="78" t="s">
        <v>0</v>
      </c>
      <c r="F24" s="78" t="s">
        <v>1</v>
      </c>
      <c r="G24" s="79" t="s">
        <v>2</v>
      </c>
      <c r="H24" s="78" t="s">
        <v>0</v>
      </c>
      <c r="I24" s="78" t="s">
        <v>1</v>
      </c>
      <c r="J24" s="79" t="s">
        <v>2</v>
      </c>
      <c r="K24" s="78" t="s">
        <v>0</v>
      </c>
      <c r="L24" s="78" t="s">
        <v>1</v>
      </c>
      <c r="M24" s="79" t="s">
        <v>2</v>
      </c>
      <c r="N24" s="78" t="s">
        <v>0</v>
      </c>
      <c r="O24" s="78" t="s">
        <v>1</v>
      </c>
      <c r="P24" s="79" t="s">
        <v>2</v>
      </c>
    </row>
    <row r="25" spans="1:16" x14ac:dyDescent="0.25">
      <c r="A25" s="80" t="s">
        <v>3</v>
      </c>
      <c r="B25" s="14"/>
      <c r="C25" s="14"/>
      <c r="D25" s="81"/>
      <c r="E25" s="14"/>
      <c r="F25" s="14"/>
      <c r="G25" s="81"/>
      <c r="H25" s="14"/>
      <c r="I25" s="14"/>
      <c r="J25" s="81"/>
      <c r="K25" s="14"/>
      <c r="L25" s="14"/>
      <c r="M25" s="81"/>
      <c r="N25" s="14"/>
      <c r="O25" s="14"/>
      <c r="P25" s="81"/>
    </row>
    <row r="26" spans="1:16" x14ac:dyDescent="0.25">
      <c r="A26" s="76" t="s">
        <v>182</v>
      </c>
      <c r="B26" s="16">
        <v>0</v>
      </c>
      <c r="C26" s="16">
        <v>0</v>
      </c>
      <c r="D26" s="17">
        <v>0</v>
      </c>
      <c r="E26" s="16">
        <v>0</v>
      </c>
      <c r="F26" s="16">
        <v>0</v>
      </c>
      <c r="G26" s="17">
        <v>0</v>
      </c>
      <c r="H26" s="16">
        <v>0</v>
      </c>
      <c r="I26" s="16">
        <v>0</v>
      </c>
      <c r="J26" s="17">
        <v>0</v>
      </c>
      <c r="K26" s="16">
        <v>0</v>
      </c>
      <c r="L26" s="16">
        <v>0</v>
      </c>
      <c r="M26" s="17">
        <v>0</v>
      </c>
      <c r="N26" s="16">
        <v>0</v>
      </c>
      <c r="O26" s="16">
        <v>0</v>
      </c>
      <c r="P26" s="17">
        <v>0</v>
      </c>
    </row>
    <row r="27" spans="1:16" x14ac:dyDescent="0.25">
      <c r="A27" s="76" t="s">
        <v>183</v>
      </c>
      <c r="B27" s="16">
        <v>0</v>
      </c>
      <c r="C27" s="16">
        <v>0</v>
      </c>
      <c r="D27" s="17">
        <v>0</v>
      </c>
      <c r="E27" s="16">
        <v>0</v>
      </c>
      <c r="F27" s="16">
        <v>0</v>
      </c>
      <c r="G27" s="17">
        <v>0</v>
      </c>
      <c r="H27" s="16">
        <v>0</v>
      </c>
      <c r="I27" s="16">
        <v>0</v>
      </c>
      <c r="J27" s="17">
        <v>0</v>
      </c>
      <c r="K27" s="16">
        <v>0</v>
      </c>
      <c r="L27" s="16">
        <v>0</v>
      </c>
      <c r="M27" s="17">
        <v>0</v>
      </c>
      <c r="N27" s="16">
        <v>0</v>
      </c>
      <c r="O27" s="16">
        <v>0</v>
      </c>
      <c r="P27" s="17">
        <v>0</v>
      </c>
    </row>
    <row r="28" spans="1:16" x14ac:dyDescent="0.25">
      <c r="A28" s="80" t="s">
        <v>4</v>
      </c>
      <c r="B28" s="60"/>
      <c r="C28" s="60"/>
      <c r="D28" s="61"/>
      <c r="E28" s="60"/>
      <c r="F28" s="60"/>
      <c r="G28" s="61"/>
      <c r="H28" s="60"/>
      <c r="I28" s="60"/>
      <c r="J28" s="61"/>
      <c r="K28" s="60"/>
      <c r="L28" s="60"/>
      <c r="M28" s="61"/>
      <c r="N28" s="60"/>
      <c r="O28" s="60"/>
      <c r="P28" s="61"/>
    </row>
    <row r="29" spans="1:16" x14ac:dyDescent="0.25">
      <c r="A29" s="76" t="s">
        <v>182</v>
      </c>
      <c r="B29" s="16">
        <v>0</v>
      </c>
      <c r="C29" s="16">
        <v>0</v>
      </c>
      <c r="D29" s="17">
        <v>0</v>
      </c>
      <c r="E29" s="16">
        <v>0</v>
      </c>
      <c r="F29" s="16">
        <v>0</v>
      </c>
      <c r="G29" s="17">
        <v>0</v>
      </c>
      <c r="H29" s="16">
        <v>0</v>
      </c>
      <c r="I29" s="16">
        <v>0</v>
      </c>
      <c r="J29" s="17">
        <v>0</v>
      </c>
      <c r="K29" s="16">
        <v>0</v>
      </c>
      <c r="L29" s="16">
        <v>0</v>
      </c>
      <c r="M29" s="17">
        <v>0</v>
      </c>
      <c r="N29" s="16">
        <v>0</v>
      </c>
      <c r="O29" s="16">
        <v>0</v>
      </c>
      <c r="P29" s="17">
        <v>0</v>
      </c>
    </row>
    <row r="30" spans="1:16" x14ac:dyDescent="0.25">
      <c r="A30" s="76" t="s">
        <v>183</v>
      </c>
      <c r="B30" s="16">
        <v>0</v>
      </c>
      <c r="C30" s="16">
        <v>0</v>
      </c>
      <c r="D30" s="17">
        <v>0</v>
      </c>
      <c r="E30" s="16">
        <v>0</v>
      </c>
      <c r="F30" s="16">
        <v>0</v>
      </c>
      <c r="G30" s="17">
        <v>0</v>
      </c>
      <c r="H30" s="16">
        <v>0</v>
      </c>
      <c r="I30" s="16">
        <v>0</v>
      </c>
      <c r="J30" s="17">
        <v>0</v>
      </c>
      <c r="K30" s="16">
        <v>0</v>
      </c>
      <c r="L30" s="16">
        <v>0</v>
      </c>
      <c r="M30" s="17">
        <v>0</v>
      </c>
      <c r="N30" s="16">
        <v>0</v>
      </c>
      <c r="O30" s="16">
        <v>0</v>
      </c>
      <c r="P30" s="17">
        <v>0</v>
      </c>
    </row>
    <row r="31" spans="1:16" x14ac:dyDescent="0.25">
      <c r="A31" s="80" t="s">
        <v>9</v>
      </c>
      <c r="B31" s="60"/>
      <c r="C31" s="60"/>
      <c r="D31" s="61"/>
      <c r="E31" s="60"/>
      <c r="F31" s="60"/>
      <c r="G31" s="61"/>
      <c r="H31" s="60"/>
      <c r="I31" s="60"/>
      <c r="J31" s="61"/>
      <c r="K31" s="60"/>
      <c r="L31" s="60"/>
      <c r="M31" s="61"/>
      <c r="N31" s="60"/>
      <c r="O31" s="60"/>
      <c r="P31" s="61"/>
    </row>
    <row r="32" spans="1:16" x14ac:dyDescent="0.25">
      <c r="A32" s="76" t="s">
        <v>182</v>
      </c>
      <c r="B32" s="16">
        <v>0</v>
      </c>
      <c r="C32" s="16">
        <v>0</v>
      </c>
      <c r="D32" s="17">
        <v>0</v>
      </c>
      <c r="E32" s="16">
        <v>0</v>
      </c>
      <c r="F32" s="16">
        <v>0</v>
      </c>
      <c r="G32" s="17">
        <v>0</v>
      </c>
      <c r="H32" s="16">
        <v>0</v>
      </c>
      <c r="I32" s="16">
        <v>0</v>
      </c>
      <c r="J32" s="17">
        <v>0</v>
      </c>
      <c r="K32" s="16">
        <v>0</v>
      </c>
      <c r="L32" s="16">
        <v>0</v>
      </c>
      <c r="M32" s="17">
        <v>0</v>
      </c>
      <c r="N32" s="16">
        <v>0</v>
      </c>
      <c r="O32" s="16">
        <v>0</v>
      </c>
      <c r="P32" s="17">
        <v>0</v>
      </c>
    </row>
    <row r="33" spans="1:16" x14ac:dyDescent="0.25">
      <c r="A33" s="76" t="s">
        <v>183</v>
      </c>
      <c r="B33" s="16">
        <v>0</v>
      </c>
      <c r="C33" s="16">
        <v>0</v>
      </c>
      <c r="D33" s="17">
        <v>0</v>
      </c>
      <c r="E33" s="16">
        <v>0</v>
      </c>
      <c r="F33" s="16">
        <v>0</v>
      </c>
      <c r="G33" s="17">
        <v>0</v>
      </c>
      <c r="H33" s="16">
        <v>0</v>
      </c>
      <c r="I33" s="16">
        <v>0</v>
      </c>
      <c r="J33" s="17">
        <v>0</v>
      </c>
      <c r="K33" s="16">
        <v>0</v>
      </c>
      <c r="L33" s="16">
        <v>0</v>
      </c>
      <c r="M33" s="17">
        <v>0</v>
      </c>
      <c r="N33" s="16">
        <v>0</v>
      </c>
      <c r="O33" s="16">
        <v>0</v>
      </c>
      <c r="P33" s="17">
        <v>0</v>
      </c>
    </row>
    <row r="34" spans="1:16" x14ac:dyDescent="0.25">
      <c r="A34" s="80" t="s">
        <v>189</v>
      </c>
      <c r="B34" s="60"/>
      <c r="C34" s="60"/>
      <c r="D34" s="61"/>
      <c r="E34" s="60"/>
      <c r="F34" s="60"/>
      <c r="G34" s="61"/>
      <c r="H34" s="60"/>
      <c r="I34" s="60"/>
      <c r="J34" s="61"/>
      <c r="K34" s="60"/>
      <c r="L34" s="60"/>
      <c r="M34" s="61"/>
      <c r="N34" s="60"/>
      <c r="O34" s="60"/>
      <c r="P34" s="61"/>
    </row>
    <row r="35" spans="1:16" x14ac:dyDescent="0.25">
      <c r="A35" s="76" t="s">
        <v>182</v>
      </c>
      <c r="B35" s="16">
        <v>0</v>
      </c>
      <c r="C35" s="16">
        <v>0</v>
      </c>
      <c r="D35" s="17">
        <v>0</v>
      </c>
      <c r="E35" s="16">
        <v>0</v>
      </c>
      <c r="F35" s="16">
        <v>0</v>
      </c>
      <c r="G35" s="17">
        <v>0</v>
      </c>
      <c r="H35" s="16">
        <v>0</v>
      </c>
      <c r="I35" s="16">
        <v>0</v>
      </c>
      <c r="J35" s="17">
        <v>0</v>
      </c>
      <c r="K35" s="16">
        <v>0</v>
      </c>
      <c r="L35" s="16">
        <v>0</v>
      </c>
      <c r="M35" s="17">
        <v>0</v>
      </c>
      <c r="N35" s="16">
        <v>0</v>
      </c>
      <c r="O35" s="16">
        <v>0</v>
      </c>
      <c r="P35" s="17">
        <v>0</v>
      </c>
    </row>
    <row r="36" spans="1:16" ht="15.75" thickBot="1" x14ac:dyDescent="0.3">
      <c r="A36" s="76" t="s">
        <v>183</v>
      </c>
      <c r="B36" s="57">
        <v>0</v>
      </c>
      <c r="C36" s="58">
        <v>0</v>
      </c>
      <c r="D36" s="59">
        <v>0</v>
      </c>
      <c r="E36" s="57">
        <v>0</v>
      </c>
      <c r="F36" s="58">
        <v>0</v>
      </c>
      <c r="G36" s="59">
        <v>0</v>
      </c>
      <c r="H36" s="57">
        <v>0</v>
      </c>
      <c r="I36" s="58">
        <v>0</v>
      </c>
      <c r="J36" s="59">
        <v>0</v>
      </c>
      <c r="K36" s="57">
        <v>0</v>
      </c>
      <c r="L36" s="58">
        <v>0</v>
      </c>
      <c r="M36" s="59">
        <v>0</v>
      </c>
      <c r="N36" s="57">
        <v>0</v>
      </c>
      <c r="O36" s="58">
        <v>0</v>
      </c>
      <c r="P36" s="59">
        <v>0</v>
      </c>
    </row>
    <row r="37" spans="1:16" x14ac:dyDescent="0.25">
      <c r="A37" s="89" t="s">
        <v>156</v>
      </c>
      <c r="B37" s="84">
        <f>SUM(B25:B36)</f>
        <v>0</v>
      </c>
      <c r="C37" s="83">
        <f t="shared" ref="C37:P37" si="1">SUM(C25:C36)</f>
        <v>0</v>
      </c>
      <c r="D37" s="85">
        <f t="shared" si="1"/>
        <v>0</v>
      </c>
      <c r="E37" s="86">
        <f t="shared" si="1"/>
        <v>0</v>
      </c>
      <c r="F37" s="86">
        <f t="shared" si="1"/>
        <v>0</v>
      </c>
      <c r="G37" s="86">
        <f t="shared" si="1"/>
        <v>0</v>
      </c>
      <c r="H37" s="84">
        <f t="shared" si="1"/>
        <v>0</v>
      </c>
      <c r="I37" s="83">
        <f t="shared" si="1"/>
        <v>0</v>
      </c>
      <c r="J37" s="85">
        <f t="shared" si="1"/>
        <v>0</v>
      </c>
      <c r="K37" s="86">
        <f t="shared" si="1"/>
        <v>0</v>
      </c>
      <c r="L37" s="86">
        <f t="shared" si="1"/>
        <v>0</v>
      </c>
      <c r="M37" s="86">
        <f t="shared" si="1"/>
        <v>0</v>
      </c>
      <c r="N37" s="84">
        <f t="shared" si="1"/>
        <v>0</v>
      </c>
      <c r="O37" s="83">
        <f t="shared" si="1"/>
        <v>0</v>
      </c>
      <c r="P37" s="85">
        <f t="shared" si="1"/>
        <v>0</v>
      </c>
    </row>
    <row r="39" spans="1:16" x14ac:dyDescent="0.25">
      <c r="A39" s="33"/>
    </row>
    <row r="49" spans="1:16" x14ac:dyDescent="0.25">
      <c r="A49" s="2"/>
      <c r="B49" s="161" t="s">
        <v>180</v>
      </c>
      <c r="C49" s="161"/>
      <c r="D49" s="161"/>
      <c r="E49" s="161"/>
      <c r="F49" s="161"/>
      <c r="G49" s="161"/>
      <c r="H49" s="161"/>
      <c r="I49" s="161"/>
      <c r="J49" s="161"/>
      <c r="K49" s="161"/>
      <c r="L49" s="161"/>
      <c r="M49" s="161"/>
      <c r="N49" s="161"/>
      <c r="O49" s="161"/>
      <c r="P49" s="161"/>
    </row>
    <row r="50" spans="1:16" x14ac:dyDescent="0.25">
      <c r="A50" s="76"/>
      <c r="B50" s="152">
        <f>B6</f>
        <v>0</v>
      </c>
      <c r="C50" s="153"/>
      <c r="D50" s="153"/>
      <c r="E50" s="152">
        <f>E6</f>
        <v>0</v>
      </c>
      <c r="F50" s="153"/>
      <c r="G50" s="153"/>
      <c r="H50" s="152">
        <f>H6</f>
        <v>0</v>
      </c>
      <c r="I50" s="153"/>
      <c r="J50" s="153"/>
      <c r="K50" s="152">
        <f>K6</f>
        <v>0</v>
      </c>
      <c r="L50" s="153"/>
      <c r="M50" s="153"/>
      <c r="N50" s="152">
        <f>N6</f>
        <v>0</v>
      </c>
      <c r="O50" s="153"/>
      <c r="P50" s="153"/>
    </row>
    <row r="51" spans="1:16" x14ac:dyDescent="0.25">
      <c r="A51" s="77"/>
      <c r="B51" s="78" t="s">
        <v>0</v>
      </c>
      <c r="C51" s="78" t="s">
        <v>1</v>
      </c>
      <c r="D51" s="79" t="s">
        <v>2</v>
      </c>
      <c r="E51" s="78" t="s">
        <v>0</v>
      </c>
      <c r="F51" s="78" t="s">
        <v>1</v>
      </c>
      <c r="G51" s="79" t="s">
        <v>2</v>
      </c>
      <c r="H51" s="78" t="s">
        <v>0</v>
      </c>
      <c r="I51" s="78" t="s">
        <v>1</v>
      </c>
      <c r="J51" s="79" t="s">
        <v>2</v>
      </c>
      <c r="K51" s="78" t="s">
        <v>0</v>
      </c>
      <c r="L51" s="78" t="s">
        <v>1</v>
      </c>
      <c r="M51" s="79" t="s">
        <v>2</v>
      </c>
      <c r="N51" s="78" t="s">
        <v>0</v>
      </c>
      <c r="O51" s="78" t="s">
        <v>1</v>
      </c>
      <c r="P51" s="79" t="s">
        <v>2</v>
      </c>
    </row>
    <row r="52" spans="1:16" x14ac:dyDescent="0.25">
      <c r="A52" s="80" t="s">
        <v>3</v>
      </c>
      <c r="B52" s="14"/>
      <c r="C52" s="14"/>
      <c r="D52" s="81"/>
      <c r="E52" s="14"/>
      <c r="F52" s="14"/>
      <c r="G52" s="81"/>
      <c r="H52" s="14"/>
      <c r="I52" s="14"/>
      <c r="J52" s="81"/>
      <c r="K52" s="14"/>
      <c r="L52" s="14"/>
      <c r="M52" s="81"/>
      <c r="N52" s="14"/>
      <c r="O52" s="14"/>
      <c r="P52" s="81"/>
    </row>
    <row r="53" spans="1:16" x14ac:dyDescent="0.25">
      <c r="A53" s="76" t="s">
        <v>154</v>
      </c>
      <c r="B53" s="60">
        <f>B9*Enrolment!B48</f>
        <v>0</v>
      </c>
      <c r="C53" s="60">
        <f>C9*Enrolment!C48</f>
        <v>0</v>
      </c>
      <c r="D53" s="61">
        <f>D9*Enrolment!D48</f>
        <v>0</v>
      </c>
      <c r="E53" s="60">
        <f>E9*Enrolment!E48</f>
        <v>0</v>
      </c>
      <c r="F53" s="60">
        <f>F9*Enrolment!F48</f>
        <v>0</v>
      </c>
      <c r="G53" s="61">
        <f>G9*Enrolment!G48</f>
        <v>0</v>
      </c>
      <c r="H53" s="60">
        <f>H9*Enrolment!H48</f>
        <v>0</v>
      </c>
      <c r="I53" s="60">
        <f>I9*Enrolment!I48</f>
        <v>0</v>
      </c>
      <c r="J53" s="61">
        <f>J9*Enrolment!J48</f>
        <v>0</v>
      </c>
      <c r="K53" s="60">
        <f>K9*Enrolment!K48</f>
        <v>0</v>
      </c>
      <c r="L53" s="60">
        <f>L9*Enrolment!L48</f>
        <v>0</v>
      </c>
      <c r="M53" s="61">
        <f>M9*Enrolment!M48</f>
        <v>0</v>
      </c>
      <c r="N53" s="60">
        <f>N9*Enrolment!N48</f>
        <v>0</v>
      </c>
      <c r="O53" s="60">
        <f>O9*Enrolment!O48</f>
        <v>0</v>
      </c>
      <c r="P53" s="61">
        <f>P9*Enrolment!P48</f>
        <v>0</v>
      </c>
    </row>
    <row r="54" spans="1:16" x14ac:dyDescent="0.25">
      <c r="A54" s="76" t="s">
        <v>155</v>
      </c>
      <c r="B54" s="60">
        <f>B10*Enrolment!B49</f>
        <v>0</v>
      </c>
      <c r="C54" s="60">
        <f>C10*Enrolment!C49</f>
        <v>0</v>
      </c>
      <c r="D54" s="61">
        <f>D10*Enrolment!D49</f>
        <v>0</v>
      </c>
      <c r="E54" s="60">
        <f>E10*Enrolment!E49</f>
        <v>0</v>
      </c>
      <c r="F54" s="60">
        <f>F10*Enrolment!F49</f>
        <v>0</v>
      </c>
      <c r="G54" s="61">
        <f>G10*Enrolment!G49</f>
        <v>0</v>
      </c>
      <c r="H54" s="60">
        <f>H10*Enrolment!H49</f>
        <v>0</v>
      </c>
      <c r="I54" s="60">
        <f>I10*Enrolment!I49</f>
        <v>0</v>
      </c>
      <c r="J54" s="61">
        <f>J10*Enrolment!J49</f>
        <v>0</v>
      </c>
      <c r="K54" s="60">
        <f>K10*Enrolment!K49</f>
        <v>0</v>
      </c>
      <c r="L54" s="60">
        <f>L10*Enrolment!L49</f>
        <v>0</v>
      </c>
      <c r="M54" s="61">
        <f>M10*Enrolment!M49</f>
        <v>0</v>
      </c>
      <c r="N54" s="60">
        <f>N10*Enrolment!N49</f>
        <v>0</v>
      </c>
      <c r="O54" s="60">
        <f>O10*Enrolment!O49</f>
        <v>0</v>
      </c>
      <c r="P54" s="61">
        <f>P10*Enrolment!P49</f>
        <v>0</v>
      </c>
    </row>
    <row r="55" spans="1:16" x14ac:dyDescent="0.25">
      <c r="A55" s="80" t="s">
        <v>4</v>
      </c>
      <c r="B55" s="60"/>
      <c r="C55" s="60"/>
      <c r="D55" s="61"/>
      <c r="E55" s="60"/>
      <c r="F55" s="60"/>
      <c r="G55" s="61"/>
      <c r="H55" s="60"/>
      <c r="I55" s="60"/>
      <c r="J55" s="61"/>
      <c r="K55" s="60"/>
      <c r="L55" s="60"/>
      <c r="M55" s="61"/>
      <c r="N55" s="60"/>
      <c r="O55" s="60"/>
      <c r="P55" s="61"/>
    </row>
    <row r="56" spans="1:16" x14ac:dyDescent="0.25">
      <c r="A56" s="76" t="s">
        <v>154</v>
      </c>
      <c r="B56" s="60">
        <f>B12*Enrolment!B51</f>
        <v>0</v>
      </c>
      <c r="C56" s="60">
        <f>C12*Enrolment!C51</f>
        <v>0</v>
      </c>
      <c r="D56" s="61">
        <f>D12*Enrolment!D51</f>
        <v>0</v>
      </c>
      <c r="E56" s="60">
        <f>E12*Enrolment!E51</f>
        <v>0</v>
      </c>
      <c r="F56" s="60">
        <f>F12*Enrolment!F51</f>
        <v>0</v>
      </c>
      <c r="G56" s="61">
        <f>G12*Enrolment!G51</f>
        <v>0</v>
      </c>
      <c r="H56" s="60">
        <f>H12*Enrolment!H51</f>
        <v>0</v>
      </c>
      <c r="I56" s="60">
        <f>I12*Enrolment!I51</f>
        <v>0</v>
      </c>
      <c r="J56" s="61">
        <f>J12*Enrolment!J51</f>
        <v>0</v>
      </c>
      <c r="K56" s="60">
        <f>K12*Enrolment!K51</f>
        <v>0</v>
      </c>
      <c r="L56" s="60">
        <f>L12*Enrolment!L51</f>
        <v>0</v>
      </c>
      <c r="M56" s="61">
        <f>M12*Enrolment!M51</f>
        <v>0</v>
      </c>
      <c r="N56" s="60">
        <f>N12*Enrolment!N51</f>
        <v>0</v>
      </c>
      <c r="O56" s="60">
        <f>O12*Enrolment!O51</f>
        <v>0</v>
      </c>
      <c r="P56" s="61">
        <f>P12*Enrolment!P51</f>
        <v>0</v>
      </c>
    </row>
    <row r="57" spans="1:16" x14ac:dyDescent="0.25">
      <c r="A57" s="76" t="s">
        <v>155</v>
      </c>
      <c r="B57" s="60">
        <f>B13*Enrolment!B52</f>
        <v>0</v>
      </c>
      <c r="C57" s="60">
        <f>C13*Enrolment!C52</f>
        <v>0</v>
      </c>
      <c r="D57" s="61">
        <f>D13*Enrolment!D52</f>
        <v>0</v>
      </c>
      <c r="E57" s="60">
        <f>E13*Enrolment!E52</f>
        <v>0</v>
      </c>
      <c r="F57" s="60">
        <f>F13*Enrolment!F52</f>
        <v>0</v>
      </c>
      <c r="G57" s="61">
        <f>G13*Enrolment!G52</f>
        <v>0</v>
      </c>
      <c r="H57" s="60">
        <f>H13*Enrolment!H52</f>
        <v>0</v>
      </c>
      <c r="I57" s="60">
        <f>I13*Enrolment!I52</f>
        <v>0</v>
      </c>
      <c r="J57" s="61">
        <f>J13*Enrolment!J52</f>
        <v>0</v>
      </c>
      <c r="K57" s="60">
        <f>K13*Enrolment!K52</f>
        <v>0</v>
      </c>
      <c r="L57" s="60">
        <f>L13*Enrolment!L52</f>
        <v>0</v>
      </c>
      <c r="M57" s="61">
        <f>M13*Enrolment!M52</f>
        <v>0</v>
      </c>
      <c r="N57" s="60">
        <f>N13*Enrolment!N52</f>
        <v>0</v>
      </c>
      <c r="O57" s="60">
        <f>O13*Enrolment!O52</f>
        <v>0</v>
      </c>
      <c r="P57" s="61">
        <f>P13*Enrolment!P52</f>
        <v>0</v>
      </c>
    </row>
    <row r="58" spans="1:16" x14ac:dyDescent="0.25">
      <c r="A58" s="80" t="s">
        <v>9</v>
      </c>
      <c r="B58" s="60"/>
      <c r="C58" s="60"/>
      <c r="D58" s="61"/>
      <c r="E58" s="60"/>
      <c r="F58" s="60"/>
      <c r="G58" s="61"/>
      <c r="H58" s="60"/>
      <c r="I58" s="60"/>
      <c r="J58" s="61"/>
      <c r="K58" s="60"/>
      <c r="L58" s="60"/>
      <c r="M58" s="61"/>
      <c r="N58" s="60"/>
      <c r="O58" s="60"/>
      <c r="P58" s="61"/>
    </row>
    <row r="59" spans="1:16" x14ac:dyDescent="0.25">
      <c r="A59" s="76" t="s">
        <v>154</v>
      </c>
      <c r="B59" s="60">
        <f>B15*Enrolment!B54</f>
        <v>0</v>
      </c>
      <c r="C59" s="60">
        <f>C15*Enrolment!C54</f>
        <v>0</v>
      </c>
      <c r="D59" s="61">
        <f>D15*Enrolment!D54</f>
        <v>0</v>
      </c>
      <c r="E59" s="60">
        <f>E15*Enrolment!E54</f>
        <v>0</v>
      </c>
      <c r="F59" s="60">
        <f>F15*Enrolment!F54</f>
        <v>0</v>
      </c>
      <c r="G59" s="61">
        <f>G15*Enrolment!G54</f>
        <v>0</v>
      </c>
      <c r="H59" s="60">
        <f>H15*Enrolment!H54</f>
        <v>0</v>
      </c>
      <c r="I59" s="60">
        <f>I15*Enrolment!I54</f>
        <v>0</v>
      </c>
      <c r="J59" s="61">
        <f>J15*Enrolment!J54</f>
        <v>0</v>
      </c>
      <c r="K59" s="60">
        <f>K15*Enrolment!K54</f>
        <v>0</v>
      </c>
      <c r="L59" s="60">
        <f>L15*Enrolment!L54</f>
        <v>0</v>
      </c>
      <c r="M59" s="61">
        <f>M15*Enrolment!M54</f>
        <v>0</v>
      </c>
      <c r="N59" s="60">
        <f>N15*Enrolment!N54</f>
        <v>0</v>
      </c>
      <c r="O59" s="60">
        <f>O15*Enrolment!O54</f>
        <v>0</v>
      </c>
      <c r="P59" s="61">
        <f>P15*Enrolment!P54</f>
        <v>0</v>
      </c>
    </row>
    <row r="60" spans="1:16" x14ac:dyDescent="0.25">
      <c r="A60" s="76" t="s">
        <v>155</v>
      </c>
      <c r="B60" s="60">
        <f>B16*Enrolment!B55</f>
        <v>0</v>
      </c>
      <c r="C60" s="60">
        <f>C16*Enrolment!C55</f>
        <v>0</v>
      </c>
      <c r="D60" s="61">
        <f>D16*Enrolment!D55</f>
        <v>0</v>
      </c>
      <c r="E60" s="60">
        <f>E16*Enrolment!E55</f>
        <v>0</v>
      </c>
      <c r="F60" s="60">
        <f>F16*Enrolment!F55</f>
        <v>0</v>
      </c>
      <c r="G60" s="61">
        <f>G16*Enrolment!G55</f>
        <v>0</v>
      </c>
      <c r="H60" s="60">
        <f>H16*Enrolment!H55</f>
        <v>0</v>
      </c>
      <c r="I60" s="60">
        <f>I16*Enrolment!I55</f>
        <v>0</v>
      </c>
      <c r="J60" s="61">
        <f>J16*Enrolment!J55</f>
        <v>0</v>
      </c>
      <c r="K60" s="60">
        <f>K16*Enrolment!K55</f>
        <v>0</v>
      </c>
      <c r="L60" s="60">
        <f>L16*Enrolment!L55</f>
        <v>0</v>
      </c>
      <c r="M60" s="61">
        <f>M16*Enrolment!M55</f>
        <v>0</v>
      </c>
      <c r="N60" s="60">
        <f>N16*Enrolment!N55</f>
        <v>0</v>
      </c>
      <c r="O60" s="60">
        <f>O16*Enrolment!O55</f>
        <v>0</v>
      </c>
      <c r="P60" s="61">
        <f>P16*Enrolment!P55</f>
        <v>0</v>
      </c>
    </row>
    <row r="61" spans="1:16" x14ac:dyDescent="0.25">
      <c r="A61" s="80" t="s">
        <v>189</v>
      </c>
      <c r="B61" s="60"/>
      <c r="C61" s="60"/>
      <c r="D61" s="61"/>
      <c r="E61" s="60"/>
      <c r="F61" s="60"/>
      <c r="G61" s="61"/>
      <c r="H61" s="60"/>
      <c r="I61" s="60"/>
      <c r="J61" s="61"/>
      <c r="K61" s="60"/>
      <c r="L61" s="60"/>
      <c r="M61" s="61"/>
      <c r="N61" s="60"/>
      <c r="O61" s="60"/>
      <c r="P61" s="61"/>
    </row>
    <row r="62" spans="1:16" x14ac:dyDescent="0.25">
      <c r="A62" s="76" t="s">
        <v>154</v>
      </c>
      <c r="B62" s="60">
        <f>B18*Enrolment!B57</f>
        <v>0</v>
      </c>
      <c r="C62" s="60">
        <f>C18*Enrolment!C57</f>
        <v>0</v>
      </c>
      <c r="D62" s="61">
        <f>D18*Enrolment!D57</f>
        <v>0</v>
      </c>
      <c r="E62" s="60">
        <f>E18*Enrolment!E57</f>
        <v>0</v>
      </c>
      <c r="F62" s="60">
        <f>F18*Enrolment!F57</f>
        <v>0</v>
      </c>
      <c r="G62" s="61">
        <f>G18*Enrolment!G57</f>
        <v>0</v>
      </c>
      <c r="H62" s="60">
        <f>H18*Enrolment!H57</f>
        <v>0</v>
      </c>
      <c r="I62" s="60">
        <f>I18*Enrolment!I57</f>
        <v>0</v>
      </c>
      <c r="J62" s="61">
        <f>J18*Enrolment!J57</f>
        <v>0</v>
      </c>
      <c r="K62" s="60">
        <f>K18*Enrolment!K57</f>
        <v>0</v>
      </c>
      <c r="L62" s="60">
        <f>L18*Enrolment!L57</f>
        <v>0</v>
      </c>
      <c r="M62" s="61">
        <f>M18*Enrolment!M57</f>
        <v>0</v>
      </c>
      <c r="N62" s="60">
        <f>N18*Enrolment!N57</f>
        <v>0</v>
      </c>
      <c r="O62" s="60">
        <f>O18*Enrolment!O57</f>
        <v>0</v>
      </c>
      <c r="P62" s="61">
        <f>P18*Enrolment!P57</f>
        <v>0</v>
      </c>
    </row>
    <row r="63" spans="1:16" ht="15.75" thickBot="1" x14ac:dyDescent="0.3">
      <c r="A63" s="76" t="s">
        <v>155</v>
      </c>
      <c r="B63" s="62">
        <f>B19*Enrolment!B58</f>
        <v>0</v>
      </c>
      <c r="C63" s="63">
        <f>C19*Enrolment!C58</f>
        <v>0</v>
      </c>
      <c r="D63" s="64">
        <f>D19*Enrolment!D58</f>
        <v>0</v>
      </c>
      <c r="E63" s="63">
        <f>E19*Enrolment!E58</f>
        <v>0</v>
      </c>
      <c r="F63" s="63">
        <f>F19*Enrolment!F58</f>
        <v>0</v>
      </c>
      <c r="G63" s="64">
        <f>G19*Enrolment!G58</f>
        <v>0</v>
      </c>
      <c r="H63" s="63">
        <f>H19*Enrolment!H58</f>
        <v>0</v>
      </c>
      <c r="I63" s="63">
        <f>I19*Enrolment!I58</f>
        <v>0</v>
      </c>
      <c r="J63" s="64">
        <f>J19*Enrolment!J58</f>
        <v>0</v>
      </c>
      <c r="K63" s="63">
        <f>K19*Enrolment!K58</f>
        <v>0</v>
      </c>
      <c r="L63" s="63">
        <f>L19*Enrolment!L58</f>
        <v>0</v>
      </c>
      <c r="M63" s="64">
        <f>M19*Enrolment!M58</f>
        <v>0</v>
      </c>
      <c r="N63" s="63">
        <f>N19*Enrolment!N58</f>
        <v>0</v>
      </c>
      <c r="O63" s="63">
        <f>O19*Enrolment!O58</f>
        <v>0</v>
      </c>
      <c r="P63" s="64">
        <f>P19*Enrolment!P58</f>
        <v>0</v>
      </c>
    </row>
    <row r="64" spans="1:16" x14ac:dyDescent="0.25">
      <c r="A64" s="89" t="s">
        <v>184</v>
      </c>
      <c r="B64" s="94">
        <f>SUM(B52:B63)</f>
        <v>0</v>
      </c>
      <c r="C64" s="93">
        <f t="shared" ref="C64:P64" si="2">SUM(C52:C63)</f>
        <v>0</v>
      </c>
      <c r="D64" s="88">
        <f t="shared" si="2"/>
        <v>0</v>
      </c>
      <c r="E64" s="93">
        <f t="shared" si="2"/>
        <v>0</v>
      </c>
      <c r="F64" s="93">
        <f t="shared" si="2"/>
        <v>0</v>
      </c>
      <c r="G64" s="88">
        <f t="shared" si="2"/>
        <v>0</v>
      </c>
      <c r="H64" s="93">
        <f t="shared" si="2"/>
        <v>0</v>
      </c>
      <c r="I64" s="93">
        <f t="shared" si="2"/>
        <v>0</v>
      </c>
      <c r="J64" s="88">
        <f t="shared" si="2"/>
        <v>0</v>
      </c>
      <c r="K64" s="93">
        <f t="shared" si="2"/>
        <v>0</v>
      </c>
      <c r="L64" s="93">
        <f t="shared" si="2"/>
        <v>0</v>
      </c>
      <c r="M64" s="88">
        <f t="shared" si="2"/>
        <v>0</v>
      </c>
      <c r="N64" s="93">
        <f t="shared" si="2"/>
        <v>0</v>
      </c>
      <c r="O64" s="93">
        <f t="shared" si="2"/>
        <v>0</v>
      </c>
      <c r="P64" s="88">
        <f t="shared" si="2"/>
        <v>0</v>
      </c>
    </row>
    <row r="65" spans="1:16" x14ac:dyDescent="0.25">
      <c r="A65" s="2"/>
      <c r="B65" s="86"/>
      <c r="C65" s="86"/>
      <c r="D65" s="86"/>
      <c r="E65" s="86"/>
      <c r="F65" s="86"/>
      <c r="G65" s="86"/>
      <c r="H65" s="86"/>
      <c r="I65" s="86"/>
      <c r="J65" s="86"/>
      <c r="K65" s="86"/>
      <c r="L65" s="86"/>
      <c r="M65" s="86"/>
      <c r="N65" s="86"/>
      <c r="O65" s="86"/>
      <c r="P65" s="86"/>
    </row>
    <row r="66" spans="1:16" x14ac:dyDescent="0.25">
      <c r="A66" s="2"/>
      <c r="B66" s="161" t="s">
        <v>181</v>
      </c>
      <c r="C66" s="161"/>
      <c r="D66" s="161"/>
      <c r="E66" s="161"/>
      <c r="F66" s="161"/>
      <c r="G66" s="161"/>
      <c r="H66" s="161"/>
      <c r="I66" s="161"/>
      <c r="J66" s="161"/>
      <c r="K66" s="161"/>
      <c r="L66" s="161"/>
      <c r="M66" s="161"/>
      <c r="N66" s="161"/>
      <c r="O66" s="161"/>
      <c r="P66" s="161"/>
    </row>
    <row r="67" spans="1:16" x14ac:dyDescent="0.25">
      <c r="A67" s="76"/>
      <c r="B67" s="152">
        <f>B50</f>
        <v>0</v>
      </c>
      <c r="C67" s="153"/>
      <c r="D67" s="153"/>
      <c r="E67" s="152">
        <f>E50</f>
        <v>0</v>
      </c>
      <c r="F67" s="153"/>
      <c r="G67" s="153"/>
      <c r="H67" s="152">
        <f>H50</f>
        <v>0</v>
      </c>
      <c r="I67" s="153"/>
      <c r="J67" s="153"/>
      <c r="K67" s="152">
        <f>K50</f>
        <v>0</v>
      </c>
      <c r="L67" s="153"/>
      <c r="M67" s="153"/>
      <c r="N67" s="152">
        <f>N50</f>
        <v>0</v>
      </c>
      <c r="O67" s="153"/>
      <c r="P67" s="153"/>
    </row>
    <row r="68" spans="1:16" x14ac:dyDescent="0.25">
      <c r="A68" s="77"/>
      <c r="B68" s="78" t="s">
        <v>0</v>
      </c>
      <c r="C68" s="78" t="s">
        <v>1</v>
      </c>
      <c r="D68" s="79" t="s">
        <v>2</v>
      </c>
      <c r="E68" s="78" t="s">
        <v>0</v>
      </c>
      <c r="F68" s="78" t="s">
        <v>1</v>
      </c>
      <c r="G68" s="79" t="s">
        <v>2</v>
      </c>
      <c r="H68" s="78" t="s">
        <v>0</v>
      </c>
      <c r="I68" s="78" t="s">
        <v>1</v>
      </c>
      <c r="J68" s="79" t="s">
        <v>2</v>
      </c>
      <c r="K68" s="78" t="s">
        <v>0</v>
      </c>
      <c r="L68" s="78" t="s">
        <v>1</v>
      </c>
      <c r="M68" s="79" t="s">
        <v>2</v>
      </c>
      <c r="N68" s="78" t="s">
        <v>0</v>
      </c>
      <c r="O68" s="78" t="s">
        <v>1</v>
      </c>
      <c r="P68" s="79" t="s">
        <v>2</v>
      </c>
    </row>
    <row r="69" spans="1:16" x14ac:dyDescent="0.25">
      <c r="A69" s="80" t="s">
        <v>3</v>
      </c>
      <c r="B69" s="14"/>
      <c r="C69" s="14"/>
      <c r="D69" s="81"/>
      <c r="E69" s="14"/>
      <c r="F69" s="14"/>
      <c r="G69" s="81"/>
      <c r="H69" s="14"/>
      <c r="I69" s="14"/>
      <c r="J69" s="81"/>
      <c r="K69" s="14"/>
      <c r="L69" s="14"/>
      <c r="M69" s="81"/>
      <c r="N69" s="14"/>
      <c r="O69" s="14"/>
      <c r="P69" s="81"/>
    </row>
    <row r="70" spans="1:16" x14ac:dyDescent="0.25">
      <c r="A70" s="76" t="s">
        <v>182</v>
      </c>
      <c r="B70" s="60">
        <f>B26*Enrolment!B48</f>
        <v>0</v>
      </c>
      <c r="C70" s="60">
        <f>C26*Enrolment!C48</f>
        <v>0</v>
      </c>
      <c r="D70" s="61">
        <f>D26*Enrolment!D48</f>
        <v>0</v>
      </c>
      <c r="E70" s="60">
        <f>E26*Enrolment!E48</f>
        <v>0</v>
      </c>
      <c r="F70" s="60">
        <f>F26*Enrolment!F48</f>
        <v>0</v>
      </c>
      <c r="G70" s="61">
        <f>G26*Enrolment!G48</f>
        <v>0</v>
      </c>
      <c r="H70" s="60">
        <f>H26*Enrolment!H48</f>
        <v>0</v>
      </c>
      <c r="I70" s="60">
        <f>I26*Enrolment!I48</f>
        <v>0</v>
      </c>
      <c r="J70" s="61">
        <f>J26*Enrolment!J48</f>
        <v>0</v>
      </c>
      <c r="K70" s="60">
        <f>K26*Enrolment!K48</f>
        <v>0</v>
      </c>
      <c r="L70" s="60">
        <f>L26*Enrolment!L48</f>
        <v>0</v>
      </c>
      <c r="M70" s="61">
        <f>M26*Enrolment!M48</f>
        <v>0</v>
      </c>
      <c r="N70" s="60">
        <f>N26*Enrolment!N48</f>
        <v>0</v>
      </c>
      <c r="O70" s="60">
        <f>O26*Enrolment!O48</f>
        <v>0</v>
      </c>
      <c r="P70" s="61">
        <f>P26*Enrolment!P48</f>
        <v>0</v>
      </c>
    </row>
    <row r="71" spans="1:16" x14ac:dyDescent="0.25">
      <c r="A71" s="76" t="s">
        <v>183</v>
      </c>
      <c r="B71" s="60">
        <f>B27*Enrolment!B49</f>
        <v>0</v>
      </c>
      <c r="C71" s="60">
        <f>C27*Enrolment!C49</f>
        <v>0</v>
      </c>
      <c r="D71" s="61">
        <f>D27*Enrolment!D49</f>
        <v>0</v>
      </c>
      <c r="E71" s="60">
        <f>E27*Enrolment!E49</f>
        <v>0</v>
      </c>
      <c r="F71" s="60">
        <f>F27*Enrolment!F49</f>
        <v>0</v>
      </c>
      <c r="G71" s="61">
        <f>G27*Enrolment!G49</f>
        <v>0</v>
      </c>
      <c r="H71" s="60">
        <f>H27*Enrolment!H49</f>
        <v>0</v>
      </c>
      <c r="I71" s="60">
        <f>I27*Enrolment!I49</f>
        <v>0</v>
      </c>
      <c r="J71" s="61">
        <f>J27*Enrolment!J49</f>
        <v>0</v>
      </c>
      <c r="K71" s="60">
        <f>K27*Enrolment!K49</f>
        <v>0</v>
      </c>
      <c r="L71" s="60">
        <f>L27*Enrolment!L49</f>
        <v>0</v>
      </c>
      <c r="M71" s="61">
        <f>M27*Enrolment!M49</f>
        <v>0</v>
      </c>
      <c r="N71" s="60">
        <f>N27*Enrolment!N49</f>
        <v>0</v>
      </c>
      <c r="O71" s="60">
        <f>O27*Enrolment!O49</f>
        <v>0</v>
      </c>
      <c r="P71" s="61">
        <f>P27*Enrolment!P49</f>
        <v>0</v>
      </c>
    </row>
    <row r="72" spans="1:16" x14ac:dyDescent="0.25">
      <c r="A72" s="80" t="s">
        <v>4</v>
      </c>
      <c r="B72" s="60"/>
      <c r="C72" s="60"/>
      <c r="D72" s="61"/>
      <c r="E72" s="60"/>
      <c r="F72" s="60"/>
      <c r="G72" s="61"/>
      <c r="H72" s="60"/>
      <c r="I72" s="60"/>
      <c r="J72" s="61"/>
      <c r="K72" s="60"/>
      <c r="L72" s="60"/>
      <c r="M72" s="61"/>
      <c r="N72" s="60"/>
      <c r="O72" s="60"/>
      <c r="P72" s="61"/>
    </row>
    <row r="73" spans="1:16" x14ac:dyDescent="0.25">
      <c r="A73" s="76" t="s">
        <v>182</v>
      </c>
      <c r="B73" s="60">
        <f>B29*Enrolment!B51</f>
        <v>0</v>
      </c>
      <c r="C73" s="60">
        <f>C29*Enrolment!C51</f>
        <v>0</v>
      </c>
      <c r="D73" s="61">
        <f>D29*Enrolment!D51</f>
        <v>0</v>
      </c>
      <c r="E73" s="60">
        <f>E29*Enrolment!E51</f>
        <v>0</v>
      </c>
      <c r="F73" s="60">
        <f>F29*Enrolment!F51</f>
        <v>0</v>
      </c>
      <c r="G73" s="61">
        <f>G29*Enrolment!G51</f>
        <v>0</v>
      </c>
      <c r="H73" s="60">
        <f>H29*Enrolment!H51</f>
        <v>0</v>
      </c>
      <c r="I73" s="60">
        <f>I29*Enrolment!I51</f>
        <v>0</v>
      </c>
      <c r="J73" s="61">
        <f>J29*Enrolment!J51</f>
        <v>0</v>
      </c>
      <c r="K73" s="60">
        <f>K29*Enrolment!K51</f>
        <v>0</v>
      </c>
      <c r="L73" s="60">
        <f>L29*Enrolment!L51</f>
        <v>0</v>
      </c>
      <c r="M73" s="61">
        <f>M29*Enrolment!M51</f>
        <v>0</v>
      </c>
      <c r="N73" s="60">
        <f>N29*Enrolment!N51</f>
        <v>0</v>
      </c>
      <c r="O73" s="60">
        <f>O29*Enrolment!O51</f>
        <v>0</v>
      </c>
      <c r="P73" s="61">
        <f>P29*Enrolment!P51</f>
        <v>0</v>
      </c>
    </row>
    <row r="74" spans="1:16" x14ac:dyDescent="0.25">
      <c r="A74" s="76" t="s">
        <v>183</v>
      </c>
      <c r="B74" s="60">
        <f>B30*Enrolment!B52</f>
        <v>0</v>
      </c>
      <c r="C74" s="60">
        <f>C30*Enrolment!C52</f>
        <v>0</v>
      </c>
      <c r="D74" s="61">
        <f>D30*Enrolment!D52</f>
        <v>0</v>
      </c>
      <c r="E74" s="60">
        <f>E30*Enrolment!E52</f>
        <v>0</v>
      </c>
      <c r="F74" s="60">
        <f>F30*Enrolment!F52</f>
        <v>0</v>
      </c>
      <c r="G74" s="61">
        <f>G30*Enrolment!G52</f>
        <v>0</v>
      </c>
      <c r="H74" s="60">
        <f>H30*Enrolment!H52</f>
        <v>0</v>
      </c>
      <c r="I74" s="60">
        <f>I30*Enrolment!I52</f>
        <v>0</v>
      </c>
      <c r="J74" s="61">
        <f>J30*Enrolment!J52</f>
        <v>0</v>
      </c>
      <c r="K74" s="60">
        <f>K30*Enrolment!K52</f>
        <v>0</v>
      </c>
      <c r="L74" s="60">
        <f>L30*Enrolment!L52</f>
        <v>0</v>
      </c>
      <c r="M74" s="61">
        <f>M30*Enrolment!M52</f>
        <v>0</v>
      </c>
      <c r="N74" s="60">
        <f>N30*Enrolment!N52</f>
        <v>0</v>
      </c>
      <c r="O74" s="60">
        <f>O30*Enrolment!O52</f>
        <v>0</v>
      </c>
      <c r="P74" s="61">
        <f>P30*Enrolment!P52</f>
        <v>0</v>
      </c>
    </row>
    <row r="75" spans="1:16" x14ac:dyDescent="0.25">
      <c r="A75" s="80" t="s">
        <v>9</v>
      </c>
      <c r="B75" s="60"/>
      <c r="C75" s="60"/>
      <c r="D75" s="61"/>
      <c r="E75" s="60"/>
      <c r="F75" s="60"/>
      <c r="G75" s="61"/>
      <c r="H75" s="60"/>
      <c r="I75" s="60"/>
      <c r="J75" s="61"/>
      <c r="K75" s="60"/>
      <c r="L75" s="60"/>
      <c r="M75" s="61"/>
      <c r="N75" s="60"/>
      <c r="O75" s="60"/>
      <c r="P75" s="61"/>
    </row>
    <row r="76" spans="1:16" x14ac:dyDescent="0.25">
      <c r="A76" s="76" t="s">
        <v>182</v>
      </c>
      <c r="B76" s="60">
        <f>B32*Enrolment!B54</f>
        <v>0</v>
      </c>
      <c r="C76" s="60">
        <f>C32*Enrolment!C54</f>
        <v>0</v>
      </c>
      <c r="D76" s="61">
        <f>D32*Enrolment!D54</f>
        <v>0</v>
      </c>
      <c r="E76" s="60">
        <f>E32*Enrolment!E54</f>
        <v>0</v>
      </c>
      <c r="F76" s="60">
        <f>F32*Enrolment!F54</f>
        <v>0</v>
      </c>
      <c r="G76" s="61">
        <f>G32*Enrolment!G54</f>
        <v>0</v>
      </c>
      <c r="H76" s="60">
        <f>H32*Enrolment!H54</f>
        <v>0</v>
      </c>
      <c r="I76" s="60">
        <f>I32*Enrolment!I54</f>
        <v>0</v>
      </c>
      <c r="J76" s="61">
        <f>J32*Enrolment!J54</f>
        <v>0</v>
      </c>
      <c r="K76" s="60">
        <f>K32*Enrolment!K54</f>
        <v>0</v>
      </c>
      <c r="L76" s="60">
        <f>L32*Enrolment!L54</f>
        <v>0</v>
      </c>
      <c r="M76" s="61">
        <f>M32*Enrolment!M54</f>
        <v>0</v>
      </c>
      <c r="N76" s="60">
        <f>N32*Enrolment!N54</f>
        <v>0</v>
      </c>
      <c r="O76" s="60">
        <f>O32*Enrolment!O54</f>
        <v>0</v>
      </c>
      <c r="P76" s="61">
        <f>P32*Enrolment!P54</f>
        <v>0</v>
      </c>
    </row>
    <row r="77" spans="1:16" x14ac:dyDescent="0.25">
      <c r="A77" s="76" t="s">
        <v>183</v>
      </c>
      <c r="B77" s="60">
        <f>B33*Enrolment!B55</f>
        <v>0</v>
      </c>
      <c r="C77" s="60">
        <f>C33*Enrolment!C55</f>
        <v>0</v>
      </c>
      <c r="D77" s="61">
        <f>D33*Enrolment!D55</f>
        <v>0</v>
      </c>
      <c r="E77" s="60">
        <f>E33*Enrolment!E55</f>
        <v>0</v>
      </c>
      <c r="F77" s="60">
        <f>F33*Enrolment!F55</f>
        <v>0</v>
      </c>
      <c r="G77" s="61">
        <f>G33*Enrolment!G55</f>
        <v>0</v>
      </c>
      <c r="H77" s="60">
        <f>H33*Enrolment!H55</f>
        <v>0</v>
      </c>
      <c r="I77" s="60">
        <f>I33*Enrolment!I55</f>
        <v>0</v>
      </c>
      <c r="J77" s="61">
        <f>J33*Enrolment!J55</f>
        <v>0</v>
      </c>
      <c r="K77" s="60">
        <f>K33*Enrolment!K55</f>
        <v>0</v>
      </c>
      <c r="L77" s="60">
        <f>L33*Enrolment!L55</f>
        <v>0</v>
      </c>
      <c r="M77" s="61">
        <f>M33*Enrolment!M55</f>
        <v>0</v>
      </c>
      <c r="N77" s="60">
        <f>N33*Enrolment!N55</f>
        <v>0</v>
      </c>
      <c r="O77" s="60">
        <f>O33*Enrolment!O55</f>
        <v>0</v>
      </c>
      <c r="P77" s="61">
        <f>P33*Enrolment!P55</f>
        <v>0</v>
      </c>
    </row>
    <row r="78" spans="1:16" x14ac:dyDescent="0.25">
      <c r="A78" s="80" t="s">
        <v>189</v>
      </c>
      <c r="B78" s="60"/>
      <c r="C78" s="60"/>
      <c r="D78" s="61"/>
      <c r="E78" s="60"/>
      <c r="F78" s="60"/>
      <c r="G78" s="61"/>
      <c r="H78" s="60"/>
      <c r="I78" s="60"/>
      <c r="J78" s="61"/>
      <c r="K78" s="60"/>
      <c r="L78" s="60"/>
      <c r="M78" s="61"/>
      <c r="N78" s="60"/>
      <c r="O78" s="60"/>
      <c r="P78" s="61"/>
    </row>
    <row r="79" spans="1:16" x14ac:dyDescent="0.25">
      <c r="A79" s="76" t="s">
        <v>182</v>
      </c>
      <c r="B79" s="60">
        <f>B35*Enrolment!B57</f>
        <v>0</v>
      </c>
      <c r="C79" s="60">
        <f>C35*Enrolment!C57</f>
        <v>0</v>
      </c>
      <c r="D79" s="61">
        <f>D35*Enrolment!D57</f>
        <v>0</v>
      </c>
      <c r="E79" s="60">
        <f>E35*Enrolment!E57</f>
        <v>0</v>
      </c>
      <c r="F79" s="60">
        <f>F35*Enrolment!F57</f>
        <v>0</v>
      </c>
      <c r="G79" s="61">
        <f>G35*Enrolment!G57</f>
        <v>0</v>
      </c>
      <c r="H79" s="60">
        <f>H35*Enrolment!H57</f>
        <v>0</v>
      </c>
      <c r="I79" s="60">
        <f>I35*Enrolment!I57</f>
        <v>0</v>
      </c>
      <c r="J79" s="61">
        <f>J35*Enrolment!J57</f>
        <v>0</v>
      </c>
      <c r="K79" s="60">
        <f>K35*Enrolment!K57</f>
        <v>0</v>
      </c>
      <c r="L79" s="60">
        <f>L35*Enrolment!L57</f>
        <v>0</v>
      </c>
      <c r="M79" s="61">
        <f>M35*Enrolment!M57</f>
        <v>0</v>
      </c>
      <c r="N79" s="60">
        <f>N35*Enrolment!N57</f>
        <v>0</v>
      </c>
      <c r="O79" s="60">
        <f>O35*Enrolment!O57</f>
        <v>0</v>
      </c>
      <c r="P79" s="61">
        <f>P35*Enrolment!P57</f>
        <v>0</v>
      </c>
    </row>
    <row r="80" spans="1:16" ht="15.75" thickBot="1" x14ac:dyDescent="0.3">
      <c r="A80" s="76" t="s">
        <v>183</v>
      </c>
      <c r="B80" s="62">
        <f>B36*Enrolment!B58</f>
        <v>0</v>
      </c>
      <c r="C80" s="63">
        <f>C36*Enrolment!C58</f>
        <v>0</v>
      </c>
      <c r="D80" s="64">
        <f>D36*Enrolment!D58</f>
        <v>0</v>
      </c>
      <c r="E80" s="63">
        <f>E36*Enrolment!E58</f>
        <v>0</v>
      </c>
      <c r="F80" s="63">
        <f>F36*Enrolment!F58</f>
        <v>0</v>
      </c>
      <c r="G80" s="64">
        <f>G36*Enrolment!G58</f>
        <v>0</v>
      </c>
      <c r="H80" s="63">
        <f>H36*Enrolment!H58</f>
        <v>0</v>
      </c>
      <c r="I80" s="63">
        <f>I36*Enrolment!I58</f>
        <v>0</v>
      </c>
      <c r="J80" s="64">
        <f>J36*Enrolment!J58</f>
        <v>0</v>
      </c>
      <c r="K80" s="63">
        <f>K36*Enrolment!K58</f>
        <v>0</v>
      </c>
      <c r="L80" s="63">
        <f>L36*Enrolment!L58</f>
        <v>0</v>
      </c>
      <c r="M80" s="64">
        <f>M36*Enrolment!M58</f>
        <v>0</v>
      </c>
      <c r="N80" s="63">
        <f>N36*Enrolment!N58</f>
        <v>0</v>
      </c>
      <c r="O80" s="63">
        <f>O36*Enrolment!O58</f>
        <v>0</v>
      </c>
      <c r="P80" s="64">
        <f>P36*Enrolment!P58</f>
        <v>0</v>
      </c>
    </row>
    <row r="81" spans="1:16" x14ac:dyDescent="0.25">
      <c r="A81" s="89" t="s">
        <v>184</v>
      </c>
      <c r="B81" s="84">
        <f>SUM(B69:B80)</f>
        <v>0</v>
      </c>
      <c r="C81" s="83">
        <f t="shared" ref="C81:P81" si="3">SUM(C69:C80)</f>
        <v>0</v>
      </c>
      <c r="D81" s="85">
        <f t="shared" si="3"/>
        <v>0</v>
      </c>
      <c r="E81" s="86">
        <f t="shared" si="3"/>
        <v>0</v>
      </c>
      <c r="F81" s="86">
        <f t="shared" si="3"/>
        <v>0</v>
      </c>
      <c r="G81" s="86">
        <f t="shared" si="3"/>
        <v>0</v>
      </c>
      <c r="H81" s="84">
        <f t="shared" si="3"/>
        <v>0</v>
      </c>
      <c r="I81" s="83">
        <f t="shared" si="3"/>
        <v>0</v>
      </c>
      <c r="J81" s="85">
        <f t="shared" si="3"/>
        <v>0</v>
      </c>
      <c r="K81" s="86">
        <f t="shared" si="3"/>
        <v>0</v>
      </c>
      <c r="L81" s="86">
        <f t="shared" si="3"/>
        <v>0</v>
      </c>
      <c r="M81" s="86">
        <f t="shared" si="3"/>
        <v>0</v>
      </c>
      <c r="N81" s="84">
        <f t="shared" si="3"/>
        <v>0</v>
      </c>
      <c r="O81" s="83">
        <f t="shared" si="3"/>
        <v>0</v>
      </c>
      <c r="P81" s="85">
        <f t="shared" si="3"/>
        <v>0</v>
      </c>
    </row>
  </sheetData>
  <sheetProtection algorithmName="SHA-512" hashValue="ABWUmL6ozgq0gF550fsaZUV0Ah4TOtbcOpSiDEvey4ncEsSYwuCXKitkETZvcBgVF5So7sGdtEZo6O+9LmwfVQ==" saltValue="2VQCyqnG6ZWQcmC3DG6Anw==" spinCount="100000" sheet="1" objects="1" scenarios="1"/>
  <mergeCells count="29">
    <mergeCell ref="B5:P5"/>
    <mergeCell ref="B6:D6"/>
    <mergeCell ref="E6:G6"/>
    <mergeCell ref="H6:J6"/>
    <mergeCell ref="K6:M6"/>
    <mergeCell ref="N6:P6"/>
    <mergeCell ref="B22:P22"/>
    <mergeCell ref="B23:D23"/>
    <mergeCell ref="E23:G23"/>
    <mergeCell ref="H23:J23"/>
    <mergeCell ref="K23:M23"/>
    <mergeCell ref="N23:P23"/>
    <mergeCell ref="O1:P1"/>
    <mergeCell ref="B2:G2"/>
    <mergeCell ref="O2:P2"/>
    <mergeCell ref="B3:G3"/>
    <mergeCell ref="B4:C4"/>
    <mergeCell ref="B49:P49"/>
    <mergeCell ref="B50:D50"/>
    <mergeCell ref="E50:G50"/>
    <mergeCell ref="H50:J50"/>
    <mergeCell ref="K50:M50"/>
    <mergeCell ref="N50:P50"/>
    <mergeCell ref="B66:P66"/>
    <mergeCell ref="B67:D67"/>
    <mergeCell ref="E67:G67"/>
    <mergeCell ref="H67:J67"/>
    <mergeCell ref="K67:M67"/>
    <mergeCell ref="N67:P67"/>
  </mergeCells>
  <pageMargins left="0.7" right="0.7" top="0.75" bottom="0.75" header="0.3" footer="0.3"/>
  <pageSetup scale="79" fitToHeight="0" orientation="landscape" r:id="rId1"/>
  <headerFooter>
    <oddFooter>&amp;LTemplate Version Date: 10/26/2017&amp;R&amp;P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95"/>
  <sheetViews>
    <sheetView topLeftCell="A73" zoomScaleNormal="100" workbookViewId="0">
      <selection activeCell="H22" sqref="H22"/>
    </sheetView>
  </sheetViews>
  <sheetFormatPr defaultColWidth="9.140625" defaultRowHeight="15" x14ac:dyDescent="0.25"/>
  <cols>
    <col min="1" max="1" width="45.85546875" style="1" customWidth="1"/>
    <col min="2" max="2" width="14.85546875" style="4" customWidth="1"/>
    <col min="3" max="6" width="14.85546875" style="1" customWidth="1"/>
    <col min="7" max="16384" width="9.140625" style="1"/>
  </cols>
  <sheetData>
    <row r="1" spans="1:6" ht="18.75" x14ac:dyDescent="0.3">
      <c r="A1" s="19" t="s">
        <v>86</v>
      </c>
      <c r="B1" s="14"/>
      <c r="C1" s="14"/>
      <c r="D1" s="15"/>
      <c r="E1" s="15" t="s">
        <v>37</v>
      </c>
      <c r="F1" s="115">
        <f>'Program Summary'!$C$2</f>
        <v>0</v>
      </c>
    </row>
    <row r="2" spans="1:6" x14ac:dyDescent="0.25">
      <c r="A2" s="27" t="str">
        <f>CONCATENATE("Program Name: ",'Program Summary'!C3)</f>
        <v xml:space="preserve">Program Name: </v>
      </c>
      <c r="B2" s="14"/>
      <c r="C2" s="14"/>
      <c r="D2" s="15"/>
      <c r="E2" s="15" t="s">
        <v>38</v>
      </c>
      <c r="F2" s="116">
        <f>'Program Summary'!$C$4</f>
        <v>0</v>
      </c>
    </row>
    <row r="3" spans="1:6" x14ac:dyDescent="0.25">
      <c r="A3" s="27" t="str">
        <f>CONCATENATE("Launch Date: ",'Program Summary'!C5)</f>
        <v xml:space="preserve">Launch Date: </v>
      </c>
      <c r="B3" s="14"/>
      <c r="C3" s="14"/>
      <c r="D3" s="15"/>
    </row>
    <row r="4" spans="1:6" x14ac:dyDescent="0.25">
      <c r="A4" s="2"/>
      <c r="B4" s="26"/>
      <c r="C4" s="14"/>
      <c r="D4" s="14"/>
      <c r="E4" s="14"/>
      <c r="F4" s="14"/>
    </row>
    <row r="5" spans="1:6" x14ac:dyDescent="0.25">
      <c r="A5" s="27" t="s">
        <v>204</v>
      </c>
      <c r="B5" s="20">
        <f>Enrolment!B6</f>
        <v>0</v>
      </c>
      <c r="C5" s="20">
        <f>Enrolment!E6</f>
        <v>0</v>
      </c>
      <c r="D5" s="25">
        <f>Enrolment!H6</f>
        <v>0</v>
      </c>
      <c r="E5" s="25">
        <f>Enrolment!K6</f>
        <v>0</v>
      </c>
      <c r="F5" s="20">
        <f>Enrolment!N6</f>
        <v>0</v>
      </c>
    </row>
    <row r="6" spans="1:6" x14ac:dyDescent="0.25">
      <c r="A6" s="28" t="s">
        <v>78</v>
      </c>
      <c r="B6" s="20"/>
      <c r="C6" s="20"/>
      <c r="D6" s="25"/>
      <c r="E6" s="25"/>
      <c r="F6" s="20"/>
    </row>
    <row r="7" spans="1:6" x14ac:dyDescent="0.25">
      <c r="A7" s="16" t="s">
        <v>82</v>
      </c>
      <c r="B7" s="16">
        <v>0</v>
      </c>
      <c r="C7" s="16">
        <v>0</v>
      </c>
      <c r="D7" s="16">
        <v>0</v>
      </c>
      <c r="E7" s="16">
        <v>0</v>
      </c>
      <c r="F7" s="16">
        <v>0</v>
      </c>
    </row>
    <row r="8" spans="1:6" x14ac:dyDescent="0.25">
      <c r="A8" s="30" t="s">
        <v>83</v>
      </c>
      <c r="B8" s="30">
        <v>0</v>
      </c>
      <c r="C8" s="30">
        <v>0</v>
      </c>
      <c r="D8" s="30">
        <v>0</v>
      </c>
      <c r="E8" s="30">
        <v>0</v>
      </c>
      <c r="F8" s="30">
        <v>0</v>
      </c>
    </row>
    <row r="9" spans="1:6" x14ac:dyDescent="0.25">
      <c r="A9" s="24" t="s">
        <v>84</v>
      </c>
      <c r="B9" s="29">
        <f>SUM(B7:B8)</f>
        <v>0</v>
      </c>
      <c r="C9" s="29">
        <f>SUM(C7:C8)</f>
        <v>0</v>
      </c>
      <c r="D9" s="29">
        <f>SUM(D7:D8)</f>
        <v>0</v>
      </c>
      <c r="E9" s="29">
        <f>SUM(E7:E8)</f>
        <v>0</v>
      </c>
      <c r="F9" s="29">
        <f>SUM(F7:F8)</f>
        <v>0</v>
      </c>
    </row>
    <row r="10" spans="1:6" x14ac:dyDescent="0.25">
      <c r="A10" s="24"/>
      <c r="B10" s="29"/>
      <c r="C10" s="29"/>
      <c r="D10" s="29"/>
      <c r="E10" s="29"/>
      <c r="F10" s="29"/>
    </row>
    <row r="11" spans="1:6" x14ac:dyDescent="0.25">
      <c r="A11" s="24"/>
      <c r="B11" s="29"/>
      <c r="C11" s="29"/>
      <c r="D11" s="29"/>
      <c r="E11" s="29"/>
      <c r="F11" s="29"/>
    </row>
    <row r="12" spans="1:6" x14ac:dyDescent="0.25">
      <c r="A12" s="24"/>
      <c r="B12" s="29"/>
      <c r="C12" s="29"/>
      <c r="D12" s="29"/>
      <c r="E12" s="29"/>
      <c r="F12" s="29"/>
    </row>
    <row r="13" spans="1:6" x14ac:dyDescent="0.25">
      <c r="A13" s="24"/>
      <c r="B13" s="29"/>
      <c r="C13" s="29"/>
      <c r="D13" s="29"/>
      <c r="E13" s="29"/>
      <c r="F13" s="29"/>
    </row>
    <row r="14" spans="1:6" x14ac:dyDescent="0.25">
      <c r="A14" s="24"/>
      <c r="B14" s="29"/>
      <c r="C14" s="29"/>
      <c r="D14" s="29"/>
      <c r="E14" s="29"/>
      <c r="F14" s="29"/>
    </row>
    <row r="15" spans="1:6" x14ac:dyDescent="0.25">
      <c r="A15" s="24"/>
      <c r="B15" s="29"/>
      <c r="C15" s="29"/>
      <c r="D15" s="29"/>
      <c r="E15" s="29"/>
      <c r="F15" s="29"/>
    </row>
    <row r="16" spans="1:6" x14ac:dyDescent="0.25">
      <c r="A16" s="24"/>
      <c r="B16" s="29"/>
      <c r="C16" s="29"/>
      <c r="D16" s="29"/>
      <c r="E16" s="29"/>
      <c r="F16" s="29"/>
    </row>
    <row r="17" spans="1:6" x14ac:dyDescent="0.25">
      <c r="A17" s="24"/>
      <c r="B17" s="29"/>
      <c r="C17" s="29"/>
      <c r="D17" s="29"/>
      <c r="E17" s="29"/>
      <c r="F17" s="29"/>
    </row>
    <row r="18" spans="1:6" x14ac:dyDescent="0.25">
      <c r="A18" s="28" t="s">
        <v>228</v>
      </c>
      <c r="B18" s="20"/>
      <c r="C18" s="20"/>
      <c r="D18" s="25"/>
      <c r="E18" s="25"/>
      <c r="F18" s="20"/>
    </row>
    <row r="19" spans="1:6" x14ac:dyDescent="0.25">
      <c r="A19" s="37" t="s">
        <v>222</v>
      </c>
      <c r="B19" s="16">
        <v>0</v>
      </c>
      <c r="C19" s="16">
        <v>0</v>
      </c>
      <c r="D19" s="16">
        <v>0</v>
      </c>
      <c r="E19" s="16">
        <v>0</v>
      </c>
      <c r="F19" s="16">
        <v>0</v>
      </c>
    </row>
    <row r="20" spans="1:6" x14ac:dyDescent="0.25">
      <c r="A20" s="37" t="s">
        <v>223</v>
      </c>
      <c r="B20" s="16">
        <v>0</v>
      </c>
      <c r="C20" s="16">
        <v>0</v>
      </c>
      <c r="D20" s="16">
        <v>0</v>
      </c>
      <c r="E20" s="16">
        <v>0</v>
      </c>
      <c r="F20" s="16">
        <v>0</v>
      </c>
    </row>
    <row r="21" spans="1:6" x14ac:dyDescent="0.25">
      <c r="A21" s="37"/>
      <c r="B21" s="37"/>
      <c r="C21" s="37"/>
      <c r="D21" s="37"/>
      <c r="E21" s="37"/>
      <c r="F21" s="37"/>
    </row>
    <row r="22" spans="1:6" x14ac:dyDescent="0.25">
      <c r="A22" s="28" t="s">
        <v>224</v>
      </c>
      <c r="B22" s="37"/>
      <c r="C22" s="37"/>
      <c r="D22" s="37"/>
      <c r="E22" s="37"/>
      <c r="F22" s="37"/>
    </row>
    <row r="23" spans="1:6" x14ac:dyDescent="0.25">
      <c r="A23" s="1" t="s">
        <v>22</v>
      </c>
      <c r="B23" s="60">
        <f t="shared" ref="B23:F24" si="0">B19*5000</f>
        <v>0</v>
      </c>
      <c r="C23" s="60">
        <f t="shared" si="0"/>
        <v>0</v>
      </c>
      <c r="D23" s="60">
        <f t="shared" si="0"/>
        <v>0</v>
      </c>
      <c r="E23" s="60">
        <f t="shared" si="0"/>
        <v>0</v>
      </c>
      <c r="F23" s="60">
        <f t="shared" si="0"/>
        <v>0</v>
      </c>
    </row>
    <row r="24" spans="1:6" x14ac:dyDescent="0.25">
      <c r="A24" s="1" t="s">
        <v>21</v>
      </c>
      <c r="B24" s="60">
        <f t="shared" si="0"/>
        <v>0</v>
      </c>
      <c r="C24" s="60">
        <f t="shared" si="0"/>
        <v>0</v>
      </c>
      <c r="D24" s="60">
        <f t="shared" si="0"/>
        <v>0</v>
      </c>
      <c r="E24" s="60">
        <f t="shared" si="0"/>
        <v>0</v>
      </c>
      <c r="F24" s="60">
        <f t="shared" si="0"/>
        <v>0</v>
      </c>
    </row>
    <row r="25" spans="1:6" x14ac:dyDescent="0.25">
      <c r="B25" s="1"/>
    </row>
    <row r="26" spans="1:6" x14ac:dyDescent="0.25">
      <c r="A26" s="2" t="s">
        <v>225</v>
      </c>
      <c r="B26" s="1"/>
    </row>
    <row r="27" spans="1:6" x14ac:dyDescent="0.25">
      <c r="A27" s="1" t="s">
        <v>226</v>
      </c>
      <c r="B27" s="16">
        <v>0</v>
      </c>
      <c r="C27" s="16">
        <v>0</v>
      </c>
      <c r="D27" s="16">
        <v>0</v>
      </c>
      <c r="E27" s="16">
        <v>0</v>
      </c>
      <c r="F27" s="16">
        <v>0</v>
      </c>
    </row>
    <row r="28" spans="1:6" x14ac:dyDescent="0.25">
      <c r="A28" s="31" t="s">
        <v>227</v>
      </c>
      <c r="B28" s="30">
        <v>0</v>
      </c>
      <c r="C28" s="30">
        <v>0</v>
      </c>
      <c r="D28" s="30">
        <v>0</v>
      </c>
      <c r="E28" s="30">
        <v>0</v>
      </c>
      <c r="F28" s="30">
        <v>0</v>
      </c>
    </row>
    <row r="29" spans="1:6" x14ac:dyDescent="0.25">
      <c r="A29" s="2" t="s">
        <v>79</v>
      </c>
      <c r="B29" s="86">
        <f>SUM(B23:B28)</f>
        <v>0</v>
      </c>
      <c r="C29" s="86">
        <f>SUM(C23:C28)</f>
        <v>0</v>
      </c>
      <c r="D29" s="86">
        <f>SUM(D23:D28)</f>
        <v>0</v>
      </c>
      <c r="E29" s="86">
        <f>SUM(E23:E28)</f>
        <v>0</v>
      </c>
      <c r="F29" s="86">
        <f>SUM(F23:F28)</f>
        <v>0</v>
      </c>
    </row>
    <row r="30" spans="1:6" x14ac:dyDescent="0.25">
      <c r="A30" s="2"/>
      <c r="B30" s="86"/>
      <c r="C30" s="86"/>
      <c r="D30" s="86"/>
      <c r="E30" s="86"/>
      <c r="F30" s="86"/>
    </row>
    <row r="31" spans="1:6" x14ac:dyDescent="0.25">
      <c r="A31" s="2"/>
      <c r="B31" s="86"/>
      <c r="C31" s="86"/>
      <c r="D31" s="86"/>
      <c r="E31" s="86"/>
      <c r="F31" s="86"/>
    </row>
    <row r="32" spans="1:6" x14ac:dyDescent="0.25">
      <c r="A32" s="2"/>
      <c r="B32" s="86"/>
      <c r="C32" s="86"/>
      <c r="D32" s="86"/>
      <c r="E32" s="86"/>
      <c r="F32" s="86"/>
    </row>
    <row r="33" spans="1:6" x14ac:dyDescent="0.25">
      <c r="A33" s="2"/>
      <c r="B33" s="86"/>
      <c r="C33" s="86"/>
      <c r="D33" s="86"/>
      <c r="E33" s="86"/>
      <c r="F33" s="86"/>
    </row>
    <row r="34" spans="1:6" x14ac:dyDescent="0.25">
      <c r="A34" s="2"/>
      <c r="B34" s="86"/>
      <c r="C34" s="86"/>
      <c r="D34" s="86"/>
      <c r="E34" s="86"/>
      <c r="F34" s="86"/>
    </row>
    <row r="35" spans="1:6" x14ac:dyDescent="0.25">
      <c r="A35" s="2"/>
      <c r="B35" s="86"/>
      <c r="C35" s="86"/>
      <c r="D35" s="86"/>
      <c r="E35" s="86"/>
      <c r="F35" s="86"/>
    </row>
    <row r="36" spans="1:6" x14ac:dyDescent="0.25">
      <c r="A36" s="2"/>
      <c r="B36" s="86"/>
      <c r="C36" s="86"/>
      <c r="D36" s="86"/>
      <c r="E36" s="86"/>
      <c r="F36" s="86"/>
    </row>
    <row r="37" spans="1:6" x14ac:dyDescent="0.25">
      <c r="A37" s="2"/>
      <c r="B37" s="86"/>
      <c r="C37" s="86"/>
      <c r="D37" s="86"/>
      <c r="E37" s="86"/>
      <c r="F37" s="86"/>
    </row>
    <row r="38" spans="1:6" x14ac:dyDescent="0.25">
      <c r="A38" s="2"/>
      <c r="B38" s="86"/>
      <c r="C38" s="86"/>
      <c r="D38" s="86"/>
      <c r="E38" s="86"/>
      <c r="F38" s="86"/>
    </row>
    <row r="39" spans="1:6" x14ac:dyDescent="0.25">
      <c r="A39" s="33" t="s">
        <v>67</v>
      </c>
      <c r="B39" s="93"/>
      <c r="C39" s="86"/>
      <c r="D39" s="86"/>
      <c r="E39" s="86"/>
      <c r="F39" s="86"/>
    </row>
    <row r="40" spans="1:6" x14ac:dyDescent="0.25">
      <c r="A40" s="1" t="s">
        <v>68</v>
      </c>
      <c r="B40" s="16">
        <v>0</v>
      </c>
      <c r="C40" s="16">
        <v>0</v>
      </c>
      <c r="D40" s="16">
        <v>0</v>
      </c>
      <c r="E40" s="16">
        <v>0</v>
      </c>
      <c r="F40" s="16">
        <v>0</v>
      </c>
    </row>
    <row r="41" spans="1:6" x14ac:dyDescent="0.25">
      <c r="A41" s="1" t="s">
        <v>122</v>
      </c>
      <c r="B41" s="16">
        <v>0</v>
      </c>
      <c r="C41" s="16">
        <v>0</v>
      </c>
      <c r="D41" s="16">
        <v>0</v>
      </c>
      <c r="E41" s="16">
        <v>0</v>
      </c>
      <c r="F41" s="16">
        <v>0</v>
      </c>
    </row>
    <row r="42" spans="1:6" x14ac:dyDescent="0.25">
      <c r="A42" s="16" t="s">
        <v>69</v>
      </c>
      <c r="B42" s="16">
        <v>0</v>
      </c>
      <c r="C42" s="16">
        <v>0</v>
      </c>
      <c r="D42" s="16">
        <v>0</v>
      </c>
      <c r="E42" s="16">
        <v>0</v>
      </c>
      <c r="F42" s="16">
        <v>0</v>
      </c>
    </row>
    <row r="43" spans="1:6" x14ac:dyDescent="0.25">
      <c r="A43" s="16" t="s">
        <v>70</v>
      </c>
      <c r="B43" s="16">
        <v>0</v>
      </c>
      <c r="C43" s="16">
        <v>0</v>
      </c>
      <c r="D43" s="16">
        <v>0</v>
      </c>
      <c r="E43" s="16">
        <v>0</v>
      </c>
      <c r="F43" s="16">
        <v>0</v>
      </c>
    </row>
    <row r="44" spans="1:6" x14ac:dyDescent="0.25">
      <c r="A44" s="30" t="s">
        <v>71</v>
      </c>
      <c r="B44" s="30">
        <v>0</v>
      </c>
      <c r="C44" s="30">
        <v>0</v>
      </c>
      <c r="D44" s="30">
        <v>0</v>
      </c>
      <c r="E44" s="30">
        <v>0</v>
      </c>
      <c r="F44" s="30">
        <v>0</v>
      </c>
    </row>
    <row r="45" spans="1:6" x14ac:dyDescent="0.25">
      <c r="A45" s="2" t="s">
        <v>80</v>
      </c>
      <c r="B45" s="93">
        <f>SUM(B40:B44)</f>
        <v>0</v>
      </c>
      <c r="C45" s="93">
        <f>SUM(C40:C44)</f>
        <v>0</v>
      </c>
      <c r="D45" s="93">
        <f>SUM(D40:D44)</f>
        <v>0</v>
      </c>
      <c r="E45" s="93">
        <f>SUM(E40:E44)</f>
        <v>0</v>
      </c>
      <c r="F45" s="93">
        <f>SUM(F40:F44)</f>
        <v>0</v>
      </c>
    </row>
    <row r="46" spans="1:6" x14ac:dyDescent="0.25">
      <c r="A46" s="2"/>
      <c r="B46" s="86"/>
      <c r="C46" s="86"/>
      <c r="D46" s="86"/>
      <c r="E46" s="86"/>
      <c r="F46" s="86"/>
    </row>
    <row r="47" spans="1:6" x14ac:dyDescent="0.25">
      <c r="A47" s="2"/>
      <c r="B47" s="86"/>
      <c r="C47" s="86"/>
      <c r="D47" s="86"/>
      <c r="E47" s="86"/>
      <c r="F47" s="86"/>
    </row>
    <row r="48" spans="1:6" x14ac:dyDescent="0.25">
      <c r="A48" s="2"/>
      <c r="B48" s="86"/>
      <c r="C48" s="86"/>
      <c r="D48" s="86"/>
      <c r="E48" s="86"/>
      <c r="F48" s="86"/>
    </row>
    <row r="49" spans="1:6" x14ac:dyDescent="0.25">
      <c r="A49" s="2"/>
      <c r="B49" s="86"/>
      <c r="C49" s="86"/>
      <c r="D49" s="86"/>
      <c r="E49" s="86"/>
      <c r="F49" s="86"/>
    </row>
    <row r="50" spans="1:6" x14ac:dyDescent="0.25">
      <c r="A50" s="2"/>
      <c r="B50" s="86"/>
      <c r="C50" s="86"/>
      <c r="D50" s="86"/>
      <c r="E50" s="86"/>
      <c r="F50" s="86"/>
    </row>
    <row r="51" spans="1:6" x14ac:dyDescent="0.25">
      <c r="A51" s="2"/>
      <c r="B51" s="86"/>
      <c r="C51" s="86"/>
      <c r="D51" s="86"/>
      <c r="E51" s="86"/>
      <c r="F51" s="86"/>
    </row>
    <row r="52" spans="1:6" x14ac:dyDescent="0.25">
      <c r="A52" s="2"/>
      <c r="B52" s="86"/>
      <c r="C52" s="86"/>
      <c r="D52" s="86"/>
      <c r="E52" s="86"/>
      <c r="F52" s="86"/>
    </row>
    <row r="53" spans="1:6" x14ac:dyDescent="0.25">
      <c r="A53" s="2"/>
      <c r="B53" s="86"/>
      <c r="C53" s="86"/>
      <c r="D53" s="86"/>
      <c r="E53" s="86"/>
      <c r="F53" s="86"/>
    </row>
    <row r="54" spans="1:6" x14ac:dyDescent="0.25">
      <c r="A54" s="33" t="s">
        <v>126</v>
      </c>
      <c r="B54" s="86"/>
      <c r="C54" s="86"/>
      <c r="D54" s="86"/>
      <c r="E54" s="86"/>
      <c r="F54" s="86"/>
    </row>
    <row r="55" spans="1:6" x14ac:dyDescent="0.25">
      <c r="A55" s="1" t="s">
        <v>250</v>
      </c>
      <c r="B55" s="60">
        <f>SUM('Stake - Facilities'!C9:C13)+SUM('Stake - IT'!C9:C13)+SUM('Stake - Student Services'!C9:C13)+SUM('Stake - Marketing'!C9:C13)+SUM('Stake - Other'!C9:C13)</f>
        <v>0</v>
      </c>
      <c r="C55" s="60">
        <f>SUM('Stake - Facilities'!D9:D13)+SUM('Stake - IT'!D9:D13)+SUM('Stake - Student Services'!D9:D13)+SUM('Stake - Marketing'!D9:D13)+SUM('Stake - Other'!D9:D13)</f>
        <v>0</v>
      </c>
      <c r="D55" s="60">
        <f>SUM('Stake - Facilities'!E9:E13)+SUM('Stake - IT'!E9:E13)+SUM('Stake - Student Services'!E9:E13)+SUM('Stake - Marketing'!E9:E13)+SUM('Stake - Other'!E9:E13)</f>
        <v>0</v>
      </c>
      <c r="E55" s="60">
        <f>SUM('Stake - Facilities'!F9:F13)+SUM('Stake - IT'!F9:F13)+SUM('Stake - Student Services'!F9:F13)+SUM('Stake - Marketing'!F9:F13)+SUM('Stake - Other'!F9:F13)</f>
        <v>0</v>
      </c>
      <c r="F55" s="60">
        <f>SUM('Stake - Facilities'!G9:G13)+SUM('Stake - IT'!G9:G13)+SUM('Stake - Student Services'!G9:G13)+SUM('Stake - Marketing'!G9:G13)+SUM('Stake - Other'!G9:G13)</f>
        <v>0</v>
      </c>
    </row>
    <row r="56" spans="1:6" x14ac:dyDescent="0.25">
      <c r="A56" s="16" t="s">
        <v>127</v>
      </c>
      <c r="B56" s="16">
        <v>0</v>
      </c>
      <c r="C56" s="16">
        <v>0</v>
      </c>
      <c r="D56" s="16">
        <v>0</v>
      </c>
      <c r="E56" s="16">
        <v>0</v>
      </c>
      <c r="F56" s="16">
        <v>0</v>
      </c>
    </row>
    <row r="57" spans="1:6" x14ac:dyDescent="0.25">
      <c r="A57" s="30" t="s">
        <v>128</v>
      </c>
      <c r="B57" s="30">
        <v>0</v>
      </c>
      <c r="C57" s="30">
        <v>0</v>
      </c>
      <c r="D57" s="30">
        <v>0</v>
      </c>
      <c r="E57" s="30">
        <v>0</v>
      </c>
      <c r="F57" s="30">
        <v>0</v>
      </c>
    </row>
    <row r="58" spans="1:6" x14ac:dyDescent="0.25">
      <c r="A58" s="2" t="s">
        <v>131</v>
      </c>
      <c r="B58" s="86">
        <f>SUM(B55:B57)</f>
        <v>0</v>
      </c>
      <c r="C58" s="86">
        <f>SUM(C55:C57)</f>
        <v>0</v>
      </c>
      <c r="D58" s="86">
        <f>SUM(D55:D57)</f>
        <v>0</v>
      </c>
      <c r="E58" s="86">
        <f>SUM(E55:E57)</f>
        <v>0</v>
      </c>
      <c r="F58" s="86">
        <f>SUM(F55:F57)</f>
        <v>0</v>
      </c>
    </row>
    <row r="59" spans="1:6" x14ac:dyDescent="0.25">
      <c r="A59" s="2"/>
      <c r="B59" s="86"/>
      <c r="C59" s="86"/>
      <c r="D59" s="86"/>
      <c r="E59" s="86"/>
      <c r="F59" s="86"/>
    </row>
    <row r="60" spans="1:6" x14ac:dyDescent="0.25">
      <c r="A60" s="2"/>
      <c r="B60" s="86"/>
      <c r="C60" s="86"/>
      <c r="D60" s="86"/>
      <c r="E60" s="86"/>
      <c r="F60" s="86"/>
    </row>
    <row r="61" spans="1:6" x14ac:dyDescent="0.25">
      <c r="A61" s="2"/>
      <c r="B61" s="86"/>
      <c r="C61" s="86"/>
      <c r="D61" s="86"/>
      <c r="E61" s="86"/>
      <c r="F61" s="86"/>
    </row>
    <row r="62" spans="1:6" x14ac:dyDescent="0.25">
      <c r="A62" s="2"/>
      <c r="B62" s="86"/>
      <c r="C62" s="86"/>
      <c r="D62" s="86"/>
      <c r="E62" s="86"/>
      <c r="F62" s="86"/>
    </row>
    <row r="63" spans="1:6" x14ac:dyDescent="0.25">
      <c r="A63" s="2"/>
      <c r="B63" s="86"/>
      <c r="C63" s="86"/>
      <c r="D63" s="86"/>
      <c r="E63" s="86"/>
      <c r="F63" s="86"/>
    </row>
    <row r="64" spans="1:6" x14ac:dyDescent="0.25">
      <c r="A64" s="2"/>
      <c r="B64" s="86"/>
      <c r="C64" s="86"/>
      <c r="D64" s="86"/>
      <c r="E64" s="86"/>
      <c r="F64" s="86"/>
    </row>
    <row r="65" spans="1:6" x14ac:dyDescent="0.25">
      <c r="A65" s="2"/>
      <c r="B65" s="86"/>
      <c r="C65" s="86"/>
      <c r="D65" s="86"/>
      <c r="E65" s="86"/>
      <c r="F65" s="86"/>
    </row>
    <row r="66" spans="1:6" x14ac:dyDescent="0.25">
      <c r="A66" s="2"/>
      <c r="B66" s="86"/>
      <c r="C66" s="86"/>
      <c r="D66" s="86"/>
      <c r="E66" s="86"/>
      <c r="F66" s="86"/>
    </row>
    <row r="67" spans="1:6" x14ac:dyDescent="0.25">
      <c r="A67" s="33" t="s">
        <v>252</v>
      </c>
      <c r="B67" s="86"/>
      <c r="C67" s="86"/>
      <c r="D67" s="86"/>
      <c r="E67" s="86"/>
      <c r="F67" s="86"/>
    </row>
    <row r="68" spans="1:6" x14ac:dyDescent="0.25">
      <c r="A68" s="4" t="s">
        <v>263</v>
      </c>
      <c r="B68" s="60">
        <f>SUM('Stake - Facilities'!C15:C19)</f>
        <v>0</v>
      </c>
      <c r="C68" s="60">
        <f>SUM('Stake - Facilities'!D15:D19)</f>
        <v>0</v>
      </c>
      <c r="D68" s="60">
        <f>SUM('Stake - Facilities'!E15:E19)</f>
        <v>0</v>
      </c>
      <c r="E68" s="60">
        <f>SUM('Stake - Facilities'!F15:F19)</f>
        <v>0</v>
      </c>
      <c r="F68" s="60">
        <f>SUM('Stake - Facilities'!G15:G19)</f>
        <v>0</v>
      </c>
    </row>
    <row r="69" spans="1:6" x14ac:dyDescent="0.25">
      <c r="A69" s="4" t="s">
        <v>248</v>
      </c>
      <c r="B69" s="60">
        <f>SUM('Stake - IT'!C15:C19)</f>
        <v>0</v>
      </c>
      <c r="C69" s="60">
        <f>SUM('Stake - IT'!D15:D19)</f>
        <v>0</v>
      </c>
      <c r="D69" s="60">
        <f>SUM('Stake - IT'!E15:E19)</f>
        <v>0</v>
      </c>
      <c r="E69" s="60">
        <f>SUM('Stake - IT'!F15:F19)</f>
        <v>0</v>
      </c>
      <c r="F69" s="60">
        <f>SUM('Stake - IT'!G15:G19)</f>
        <v>0</v>
      </c>
    </row>
    <row r="70" spans="1:6" x14ac:dyDescent="0.25">
      <c r="A70" s="4" t="s">
        <v>251</v>
      </c>
      <c r="B70" s="60">
        <f>SUM('Stake - Student Services'!C15:C19)+'Stake - Student Services'!C22</f>
        <v>0</v>
      </c>
      <c r="C70" s="60">
        <f>SUM('Stake - Student Services'!D15:D19)+'Stake - Student Services'!D22</f>
        <v>0</v>
      </c>
      <c r="D70" s="60">
        <f>SUM('Stake - Student Services'!E15:E19)+'Stake - Student Services'!E22</f>
        <v>0</v>
      </c>
      <c r="E70" s="60">
        <f>SUM('Stake - Student Services'!F15:F19)+'Stake - Student Services'!F22</f>
        <v>0</v>
      </c>
      <c r="F70" s="60">
        <f>SUM('Stake - Student Services'!G15:G19)+'Stake - Student Services'!G22</f>
        <v>0</v>
      </c>
    </row>
    <row r="71" spans="1:6" x14ac:dyDescent="0.25">
      <c r="A71" s="4" t="s">
        <v>123</v>
      </c>
      <c r="B71" s="60">
        <f>SUM('Stake - Marketing'!C15:C19)</f>
        <v>0</v>
      </c>
      <c r="C71" s="60">
        <f>SUM('Stake - Marketing'!D15:D19)</f>
        <v>0</v>
      </c>
      <c r="D71" s="60">
        <f>SUM('Stake - Marketing'!E15:E19)</f>
        <v>0</v>
      </c>
      <c r="E71" s="60">
        <f>SUM('Stake - Marketing'!F15:F19)</f>
        <v>0</v>
      </c>
      <c r="F71" s="60">
        <f>SUM('Stake - Marketing'!G15:G19)</f>
        <v>0</v>
      </c>
    </row>
    <row r="72" spans="1:6" x14ac:dyDescent="0.25">
      <c r="A72" s="131" t="s">
        <v>29</v>
      </c>
      <c r="B72" s="146">
        <f>SUM('Stake - Other'!C15:C19)</f>
        <v>0</v>
      </c>
      <c r="C72" s="146">
        <f>SUM('Stake - Other'!D15:D19)</f>
        <v>0</v>
      </c>
      <c r="D72" s="146">
        <f>SUM('Stake - Other'!E15:E19)</f>
        <v>0</v>
      </c>
      <c r="E72" s="146">
        <f>SUM('Stake - Other'!F15:F19)</f>
        <v>0</v>
      </c>
      <c r="F72" s="146">
        <f>SUM('Stake - Other'!G15:G19)</f>
        <v>0</v>
      </c>
    </row>
    <row r="73" spans="1:6" x14ac:dyDescent="0.25">
      <c r="A73" s="5" t="s">
        <v>85</v>
      </c>
      <c r="B73" s="86">
        <f>SUM(B68:B72)</f>
        <v>0</v>
      </c>
      <c r="C73" s="86">
        <f>SUM(C68:C72)</f>
        <v>0</v>
      </c>
      <c r="D73" s="86">
        <f>SUM(D68:D72)</f>
        <v>0</v>
      </c>
      <c r="E73" s="86">
        <f>SUM(E68:E72)</f>
        <v>0</v>
      </c>
      <c r="F73" s="86">
        <f>SUM(F68:F72)</f>
        <v>0</v>
      </c>
    </row>
    <row r="74" spans="1:6" x14ac:dyDescent="0.25">
      <c r="A74" s="2"/>
      <c r="B74" s="100"/>
      <c r="C74" s="100"/>
      <c r="D74" s="100"/>
      <c r="E74" s="100"/>
      <c r="F74" s="100"/>
    </row>
    <row r="75" spans="1:6" x14ac:dyDescent="0.25">
      <c r="A75" s="33"/>
      <c r="B75" s="100"/>
      <c r="C75" s="100"/>
      <c r="D75" s="100"/>
      <c r="E75" s="100"/>
      <c r="F75" s="100"/>
    </row>
    <row r="76" spans="1:6" x14ac:dyDescent="0.25">
      <c r="A76" s="2"/>
      <c r="B76" s="100"/>
      <c r="C76" s="100"/>
      <c r="D76" s="100"/>
      <c r="E76" s="100"/>
      <c r="F76" s="100"/>
    </row>
    <row r="77" spans="1:6" x14ac:dyDescent="0.25">
      <c r="A77" s="2"/>
      <c r="B77" s="100"/>
      <c r="C77" s="100"/>
      <c r="D77" s="100"/>
      <c r="E77" s="100"/>
      <c r="F77" s="100"/>
    </row>
    <row r="78" spans="1:6" x14ac:dyDescent="0.25">
      <c r="A78" s="2"/>
      <c r="B78" s="100"/>
      <c r="C78" s="100"/>
      <c r="D78" s="100"/>
      <c r="E78" s="100"/>
      <c r="F78" s="100"/>
    </row>
    <row r="79" spans="1:6" x14ac:dyDescent="0.25">
      <c r="A79" s="2"/>
      <c r="B79" s="100"/>
      <c r="C79" s="100"/>
      <c r="D79" s="100"/>
      <c r="E79" s="100"/>
      <c r="F79" s="100"/>
    </row>
    <row r="80" spans="1:6" x14ac:dyDescent="0.25">
      <c r="A80" s="2"/>
      <c r="B80" s="100"/>
      <c r="C80" s="100"/>
      <c r="D80" s="100"/>
      <c r="E80" s="100"/>
      <c r="F80" s="100"/>
    </row>
    <row r="84" spans="1:1" x14ac:dyDescent="0.25">
      <c r="A84" s="33" t="s">
        <v>229</v>
      </c>
    </row>
    <row r="85" spans="1:1" x14ac:dyDescent="0.25">
      <c r="A85" s="1">
        <v>0</v>
      </c>
    </row>
    <row r="86" spans="1:1" x14ac:dyDescent="0.25">
      <c r="A86" s="1">
        <v>1</v>
      </c>
    </row>
    <row r="87" spans="1:1" x14ac:dyDescent="0.25">
      <c r="A87" s="1">
        <v>2</v>
      </c>
    </row>
    <row r="88" spans="1:1" x14ac:dyDescent="0.25">
      <c r="A88" s="1">
        <v>3</v>
      </c>
    </row>
    <row r="89" spans="1:1" x14ac:dyDescent="0.25">
      <c r="A89" s="1">
        <v>4</v>
      </c>
    </row>
    <row r="90" spans="1:1" x14ac:dyDescent="0.25">
      <c r="A90" s="1">
        <v>5</v>
      </c>
    </row>
    <row r="91" spans="1:1" x14ac:dyDescent="0.25">
      <c r="A91" s="1">
        <v>6</v>
      </c>
    </row>
    <row r="92" spans="1:1" x14ac:dyDescent="0.25">
      <c r="A92" s="1">
        <v>7</v>
      </c>
    </row>
    <row r="93" spans="1:1" x14ac:dyDescent="0.25">
      <c r="A93" s="1">
        <v>8</v>
      </c>
    </row>
    <row r="94" spans="1:1" x14ac:dyDescent="0.25">
      <c r="A94" s="1">
        <v>9</v>
      </c>
    </row>
    <row r="95" spans="1:1" x14ac:dyDescent="0.25">
      <c r="A95" s="1">
        <v>10</v>
      </c>
    </row>
  </sheetData>
  <sheetProtection algorithmName="SHA-512" hashValue="/cmpl+JeqxUc+MPByjrpKwGVBJBva5R+SfqeGoT6/0G0gGEwAsJ4CwAohySQKSvIO8jD0YLj6dV1+BPeciOWVQ==" saltValue="V/SEh/bk8gMr0TDvSqkLxA==" spinCount="100000" sheet="1" objects="1" scenarios="1"/>
  <dataValidations count="1">
    <dataValidation type="list" allowBlank="1" showInputMessage="1" showErrorMessage="1" sqref="B19:F20" xr:uid="{00000000-0002-0000-0500-000000000000}">
      <formula1>$A$85:$A$95</formula1>
    </dataValidation>
  </dataValidations>
  <pageMargins left="0.7" right="0.7" top="0.75" bottom="0.75" header="0.3" footer="0.3"/>
  <pageSetup scale="77" fitToHeight="0" orientation="portrait" r:id="rId1"/>
  <headerFooter>
    <oddFooter>&amp;LTemplate Version Date: 10/26/2017&amp;R&amp;P</oddFooter>
  </headerFooter>
  <rowBreaks count="1" manualBreakCount="1">
    <brk id="53" max="5" man="1"/>
  </rowBreak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50"/>
  <sheetViews>
    <sheetView zoomScaleNormal="100" workbookViewId="0">
      <selection activeCell="F152" sqref="F152"/>
    </sheetView>
  </sheetViews>
  <sheetFormatPr defaultColWidth="9.140625" defaultRowHeight="15" x14ac:dyDescent="0.25"/>
  <cols>
    <col min="1" max="1" width="45.85546875" style="1" customWidth="1"/>
    <col min="2" max="2" width="14.85546875" style="4" customWidth="1"/>
    <col min="3" max="6" width="14.85546875" style="1" customWidth="1"/>
    <col min="7" max="7" width="10.5703125" style="3" customWidth="1"/>
    <col min="8" max="16384" width="9.140625" style="1"/>
  </cols>
  <sheetData>
    <row r="1" spans="1:8" ht="18.75" x14ac:dyDescent="0.3">
      <c r="A1" s="19" t="s">
        <v>125</v>
      </c>
      <c r="B1" s="14"/>
      <c r="C1" s="14"/>
      <c r="D1" s="15"/>
      <c r="E1" s="15" t="s">
        <v>37</v>
      </c>
      <c r="F1" s="115">
        <f>'Program Summary'!$C$2</f>
        <v>0</v>
      </c>
    </row>
    <row r="2" spans="1:8" x14ac:dyDescent="0.25">
      <c r="A2" s="27" t="str">
        <f>CONCATENATE("Program Name: ",'Program Summary'!C3)</f>
        <v xml:space="preserve">Program Name: </v>
      </c>
      <c r="B2" s="14"/>
      <c r="C2" s="14"/>
      <c r="D2" s="15"/>
      <c r="E2" s="15" t="s">
        <v>38</v>
      </c>
      <c r="F2" s="116">
        <f>'Program Summary'!$C$4</f>
        <v>0</v>
      </c>
    </row>
    <row r="3" spans="1:8" x14ac:dyDescent="0.25">
      <c r="A3" s="27" t="str">
        <f>CONCATENATE("Launch Date: ",'Program Summary'!C5)</f>
        <v xml:space="preserve">Launch Date: </v>
      </c>
      <c r="B3" s="14"/>
      <c r="C3" s="14"/>
      <c r="D3" s="15"/>
    </row>
    <row r="4" spans="1:8" x14ac:dyDescent="0.25">
      <c r="A4" s="2"/>
      <c r="B4" s="26"/>
      <c r="C4" s="14"/>
      <c r="D4" s="14"/>
      <c r="E4" s="14"/>
      <c r="F4" s="14"/>
    </row>
    <row r="5" spans="1:8" ht="30" x14ac:dyDescent="0.25">
      <c r="A5" s="27" t="s">
        <v>204</v>
      </c>
      <c r="B5" s="20">
        <f>Enrolment!B6</f>
        <v>0</v>
      </c>
      <c r="C5" s="20">
        <f>Enrolment!E6</f>
        <v>0</v>
      </c>
      <c r="D5" s="25">
        <f>Enrolment!H6</f>
        <v>0</v>
      </c>
      <c r="E5" s="25">
        <f>Enrolment!K6</f>
        <v>0</v>
      </c>
      <c r="F5" s="20">
        <f>Enrolment!N6</f>
        <v>0</v>
      </c>
      <c r="G5" s="25" t="s">
        <v>98</v>
      </c>
      <c r="H5" s="25" t="s">
        <v>99</v>
      </c>
    </row>
    <row r="6" spans="1:8" x14ac:dyDescent="0.25">
      <c r="A6" s="28" t="s">
        <v>91</v>
      </c>
      <c r="B6" s="20"/>
      <c r="C6" s="20"/>
      <c r="D6" s="25"/>
      <c r="E6" s="25"/>
      <c r="F6" s="20"/>
      <c r="G6" s="25"/>
      <c r="H6" s="25"/>
    </row>
    <row r="7" spans="1:8" x14ac:dyDescent="0.25">
      <c r="A7" s="1" t="s">
        <v>35</v>
      </c>
      <c r="B7" s="35">
        <f>SUM(Enrolment!B65:D65)</f>
        <v>0</v>
      </c>
      <c r="C7" s="35">
        <f>SUM(Enrolment!E65:G65)</f>
        <v>0</v>
      </c>
      <c r="D7" s="35">
        <f>SUM(Enrolment!H65:J65)</f>
        <v>0</v>
      </c>
      <c r="E7" s="35">
        <f>SUM(Enrolment!K65:M65)</f>
        <v>0</v>
      </c>
      <c r="F7" s="35">
        <f>SUM(Enrolment!N65:P65)</f>
        <v>0</v>
      </c>
      <c r="G7" s="3" t="s">
        <v>32</v>
      </c>
      <c r="H7" s="1" t="s">
        <v>100</v>
      </c>
    </row>
    <row r="8" spans="1:8" x14ac:dyDescent="0.25">
      <c r="A8" s="1" t="s">
        <v>53</v>
      </c>
      <c r="B8" s="35">
        <f>SUM(Enrolment!B66:D66)</f>
        <v>0</v>
      </c>
      <c r="C8" s="35">
        <f>SUM(Enrolment!E66:G66)</f>
        <v>0</v>
      </c>
      <c r="D8" s="35">
        <f>SUM(Enrolment!H66:J66)</f>
        <v>0</v>
      </c>
      <c r="E8" s="35">
        <f>SUM(Enrolment!K66:M66)</f>
        <v>0</v>
      </c>
      <c r="F8" s="35">
        <f>SUM(Enrolment!N66:P66)</f>
        <v>0</v>
      </c>
      <c r="G8" s="3" t="s">
        <v>32</v>
      </c>
      <c r="H8" s="1" t="s">
        <v>100</v>
      </c>
    </row>
    <row r="9" spans="1:8" x14ac:dyDescent="0.25">
      <c r="A9" s="1" t="s">
        <v>36</v>
      </c>
      <c r="B9" s="35">
        <f>SUM(Enrolment!B67:D67)</f>
        <v>0</v>
      </c>
      <c r="C9" s="35">
        <f>SUM(Enrolment!E67:G67)</f>
        <v>0</v>
      </c>
      <c r="D9" s="35">
        <f>SUM(Enrolment!H67:J67)</f>
        <v>0</v>
      </c>
      <c r="E9" s="35">
        <f>SUM(Enrolment!K67:M67)</f>
        <v>0</v>
      </c>
      <c r="F9" s="35">
        <f>SUM(Enrolment!N67:P67)</f>
        <v>0</v>
      </c>
      <c r="G9" s="3" t="s">
        <v>32</v>
      </c>
      <c r="H9" s="1" t="s">
        <v>100</v>
      </c>
    </row>
    <row r="10" spans="1:8" x14ac:dyDescent="0.25">
      <c r="A10" s="1" t="s">
        <v>92</v>
      </c>
      <c r="B10" s="35">
        <f>SUM(Enrolment!B68:D68)</f>
        <v>0</v>
      </c>
      <c r="C10" s="35">
        <f>SUM(Enrolment!E68:G68)</f>
        <v>0</v>
      </c>
      <c r="D10" s="35">
        <f>SUM(Enrolment!H68:J68)</f>
        <v>0</v>
      </c>
      <c r="E10" s="35">
        <f>SUM(Enrolment!K68:M68)</f>
        <v>0</v>
      </c>
      <c r="F10" s="35">
        <f>SUM(Enrolment!N68:P68)</f>
        <v>0</v>
      </c>
      <c r="G10" s="3" t="s">
        <v>32</v>
      </c>
      <c r="H10" s="1" t="s">
        <v>100</v>
      </c>
    </row>
    <row r="11" spans="1:8" x14ac:dyDescent="0.25">
      <c r="A11" s="31" t="s">
        <v>29</v>
      </c>
      <c r="B11" s="36">
        <f>Other!B9</f>
        <v>0</v>
      </c>
      <c r="C11" s="36">
        <f>Other!C9</f>
        <v>0</v>
      </c>
      <c r="D11" s="36">
        <f>Other!D9</f>
        <v>0</v>
      </c>
      <c r="E11" s="36">
        <f>Other!E9</f>
        <v>0</v>
      </c>
      <c r="F11" s="36">
        <f>Other!F9</f>
        <v>0</v>
      </c>
      <c r="G11" s="52" t="s">
        <v>166</v>
      </c>
    </row>
    <row r="12" spans="1:8" x14ac:dyDescent="0.25">
      <c r="A12" s="24" t="s">
        <v>93</v>
      </c>
      <c r="B12" s="29">
        <f>SUM(B7:B11)</f>
        <v>0</v>
      </c>
      <c r="C12" s="29">
        <f t="shared" ref="C12:F12" si="0">SUM(C7:C11)</f>
        <v>0</v>
      </c>
      <c r="D12" s="29">
        <f t="shared" si="0"/>
        <v>0</v>
      </c>
      <c r="E12" s="29">
        <f t="shared" si="0"/>
        <v>0</v>
      </c>
      <c r="F12" s="29">
        <f t="shared" si="0"/>
        <v>0</v>
      </c>
    </row>
    <row r="13" spans="1:8" x14ac:dyDescent="0.25">
      <c r="A13" s="24"/>
      <c r="B13" s="20"/>
      <c r="C13" s="20"/>
      <c r="D13" s="25"/>
      <c r="E13" s="25"/>
      <c r="F13" s="20"/>
    </row>
    <row r="14" spans="1:8" x14ac:dyDescent="0.25">
      <c r="A14" s="28" t="s">
        <v>94</v>
      </c>
      <c r="B14" s="20"/>
      <c r="C14" s="20"/>
      <c r="D14" s="25"/>
      <c r="E14" s="25"/>
      <c r="F14" s="20"/>
    </row>
    <row r="15" spans="1:8" x14ac:dyDescent="0.25">
      <c r="A15" s="37" t="s">
        <v>95</v>
      </c>
      <c r="B15" s="35">
        <f>SUM(TCH!B121:D121)</f>
        <v>0</v>
      </c>
      <c r="C15" s="35">
        <f>SUM(TCH!E121:G121)</f>
        <v>0</v>
      </c>
      <c r="D15" s="35">
        <f>SUM(TCH!H121:J121)</f>
        <v>0</v>
      </c>
      <c r="E15" s="35">
        <f>SUM(TCH!K121:M121)</f>
        <v>0</v>
      </c>
      <c r="F15" s="35">
        <f>SUM(TCH!N121:P121)</f>
        <v>0</v>
      </c>
      <c r="G15" s="3" t="s">
        <v>32</v>
      </c>
      <c r="H15" s="1" t="s">
        <v>101</v>
      </c>
    </row>
    <row r="16" spans="1:8" x14ac:dyDescent="0.25">
      <c r="A16" s="37" t="s">
        <v>96</v>
      </c>
      <c r="B16" s="35">
        <f>B$15*$B$104</f>
        <v>0</v>
      </c>
      <c r="C16" s="35">
        <f>C$15*$B$104</f>
        <v>0</v>
      </c>
      <c r="D16" s="35">
        <f>D$15*$B$104</f>
        <v>0</v>
      </c>
      <c r="E16" s="35">
        <f>E$15*$B$104</f>
        <v>0</v>
      </c>
      <c r="F16" s="35">
        <f>F$15*$B$104</f>
        <v>0</v>
      </c>
      <c r="G16" s="3" t="s">
        <v>32</v>
      </c>
      <c r="H16" s="1" t="s">
        <v>101</v>
      </c>
    </row>
    <row r="17" spans="1:8" x14ac:dyDescent="0.25">
      <c r="A17" s="37" t="s">
        <v>136</v>
      </c>
      <c r="B17" s="35">
        <f>B$15*$C$104</f>
        <v>0</v>
      </c>
      <c r="C17" s="35">
        <f>C$15*$C$104</f>
        <v>0</v>
      </c>
      <c r="D17" s="35">
        <f>D$15*$C$104</f>
        <v>0</v>
      </c>
      <c r="E17" s="35">
        <f>E$15*$C$104</f>
        <v>0</v>
      </c>
      <c r="F17" s="35">
        <f>F$15*$C$104</f>
        <v>0</v>
      </c>
      <c r="G17" s="3" t="s">
        <v>32</v>
      </c>
      <c r="H17" s="1" t="s">
        <v>101</v>
      </c>
    </row>
    <row r="18" spans="1:8" x14ac:dyDescent="0.25">
      <c r="A18" s="37" t="s">
        <v>97</v>
      </c>
      <c r="B18" s="35">
        <f>B$15*$D$104</f>
        <v>0</v>
      </c>
      <c r="C18" s="35">
        <f>C$15*$D$104</f>
        <v>0</v>
      </c>
      <c r="D18" s="35">
        <f>D$15*$D$104</f>
        <v>0</v>
      </c>
      <c r="E18" s="35">
        <f>E$15*$D$104</f>
        <v>0</v>
      </c>
      <c r="F18" s="35">
        <f>F$15*$D$104</f>
        <v>0</v>
      </c>
      <c r="G18" s="3" t="s">
        <v>32</v>
      </c>
      <c r="H18" s="1" t="s">
        <v>101</v>
      </c>
    </row>
    <row r="19" spans="1:8" x14ac:dyDescent="0.25">
      <c r="A19" s="37" t="s">
        <v>102</v>
      </c>
      <c r="B19" s="35">
        <f>SUM(TCH!B128:D128)+SUM(TCH!B135:D135)+Other!B27</f>
        <v>0</v>
      </c>
      <c r="C19" s="35">
        <f>SUM(TCH!E128:G128)+SUM(TCH!E135:G135)+Other!C27</f>
        <v>0</v>
      </c>
      <c r="D19" s="35">
        <f>SUM(TCH!H128:J128)+SUM(TCH!H135:J135)+Other!D27</f>
        <v>0</v>
      </c>
      <c r="E19" s="35">
        <f>SUM(TCH!K128:M128)+SUM(TCH!K135:M135)+Other!E27</f>
        <v>0</v>
      </c>
      <c r="F19" s="35">
        <f>SUM(TCH!N128:P128)+SUM(TCH!N135:P135)+Other!F27</f>
        <v>0</v>
      </c>
      <c r="G19" s="3" t="s">
        <v>32</v>
      </c>
      <c r="H19" s="1" t="s">
        <v>101</v>
      </c>
    </row>
    <row r="20" spans="1:8" x14ac:dyDescent="0.25">
      <c r="A20" s="37" t="s">
        <v>104</v>
      </c>
      <c r="B20" s="35">
        <f>B$19*$B$105</f>
        <v>0</v>
      </c>
      <c r="C20" s="35">
        <f>C$19*$B$104</f>
        <v>0</v>
      </c>
      <c r="D20" s="35">
        <f>D$19*$B$104</f>
        <v>0</v>
      </c>
      <c r="E20" s="35">
        <f>E$19*$B$104</f>
        <v>0</v>
      </c>
      <c r="F20" s="35">
        <f>F$19*$B$104</f>
        <v>0</v>
      </c>
      <c r="G20" s="3" t="s">
        <v>32</v>
      </c>
      <c r="H20" s="1" t="s">
        <v>101</v>
      </c>
    </row>
    <row r="21" spans="1:8" x14ac:dyDescent="0.25">
      <c r="A21" s="37" t="s">
        <v>137</v>
      </c>
      <c r="B21" s="35">
        <f>B$19*$C$105</f>
        <v>0</v>
      </c>
      <c r="C21" s="35">
        <f>C$19*$C$105</f>
        <v>0</v>
      </c>
      <c r="D21" s="35">
        <f>D$19*$C$105</f>
        <v>0</v>
      </c>
      <c r="E21" s="35">
        <f>E$19*$C$105</f>
        <v>0</v>
      </c>
      <c r="F21" s="35">
        <f>F$19*$C$105</f>
        <v>0</v>
      </c>
      <c r="G21" s="3" t="s">
        <v>32</v>
      </c>
      <c r="H21" s="1" t="s">
        <v>101</v>
      </c>
    </row>
    <row r="22" spans="1:8" x14ac:dyDescent="0.25">
      <c r="A22" s="40" t="s">
        <v>105</v>
      </c>
      <c r="B22" s="36">
        <f>B$19*$D$105</f>
        <v>0</v>
      </c>
      <c r="C22" s="36">
        <f>C$19*$D$105</f>
        <v>0</v>
      </c>
      <c r="D22" s="36">
        <f>D$19*$D$105</f>
        <v>0</v>
      </c>
      <c r="E22" s="36">
        <f>E$19*$D$105</f>
        <v>0</v>
      </c>
      <c r="F22" s="36">
        <f>F$19*$D$105</f>
        <v>0</v>
      </c>
      <c r="G22" s="3" t="s">
        <v>32</v>
      </c>
      <c r="H22" s="1" t="s">
        <v>101</v>
      </c>
    </row>
    <row r="23" spans="1:8" x14ac:dyDescent="0.25">
      <c r="A23" s="24" t="s">
        <v>119</v>
      </c>
      <c r="B23" s="38">
        <f>SUM(B15:B22)</f>
        <v>0</v>
      </c>
      <c r="C23" s="38">
        <f t="shared" ref="C23:F23" si="1">SUM(C15:C22)</f>
        <v>0</v>
      </c>
      <c r="D23" s="38">
        <f t="shared" si="1"/>
        <v>0</v>
      </c>
      <c r="E23" s="38">
        <f t="shared" si="1"/>
        <v>0</v>
      </c>
      <c r="F23" s="38">
        <f t="shared" si="1"/>
        <v>0</v>
      </c>
    </row>
    <row r="24" spans="1:8" x14ac:dyDescent="0.25">
      <c r="A24" s="37"/>
      <c r="B24" s="20"/>
      <c r="C24" s="20"/>
      <c r="D24" s="25"/>
      <c r="E24" s="25"/>
      <c r="F24" s="20"/>
    </row>
    <row r="25" spans="1:8" x14ac:dyDescent="0.25">
      <c r="A25" s="28" t="s">
        <v>106</v>
      </c>
      <c r="B25" s="20"/>
      <c r="C25" s="20"/>
      <c r="D25" s="25"/>
      <c r="E25" s="25"/>
      <c r="F25" s="20"/>
    </row>
    <row r="26" spans="1:8" x14ac:dyDescent="0.25">
      <c r="A26" s="37" t="s">
        <v>107</v>
      </c>
      <c r="B26" s="35">
        <f>SUM(TCH!B122:D122)</f>
        <v>0</v>
      </c>
      <c r="C26" s="35">
        <f>SUM(TCH!E122:G122)</f>
        <v>0</v>
      </c>
      <c r="D26" s="35">
        <f>SUM(TCH!H122:J122)</f>
        <v>0</v>
      </c>
      <c r="E26" s="35">
        <f>SUM(TCH!K122:M122)</f>
        <v>0</v>
      </c>
      <c r="F26" s="35">
        <f>SUM(TCH!N122:P122)</f>
        <v>0</v>
      </c>
      <c r="G26" s="3" t="s">
        <v>32</v>
      </c>
      <c r="H26" s="1" t="s">
        <v>277</v>
      </c>
    </row>
    <row r="27" spans="1:8" x14ac:dyDescent="0.25">
      <c r="A27" s="37" t="s">
        <v>108</v>
      </c>
      <c r="B27" s="35">
        <f>B$26*$B$106</f>
        <v>0</v>
      </c>
      <c r="C27" s="35">
        <f>C$26*$B$106</f>
        <v>0</v>
      </c>
      <c r="D27" s="35">
        <f>D$26*$B$106</f>
        <v>0</v>
      </c>
      <c r="E27" s="35">
        <f>E$26*$B$106</f>
        <v>0</v>
      </c>
      <c r="F27" s="35">
        <f>F$26*$B$106</f>
        <v>0</v>
      </c>
      <c r="G27" s="3" t="s">
        <v>32</v>
      </c>
      <c r="H27" s="1" t="s">
        <v>277</v>
      </c>
    </row>
    <row r="28" spans="1:8" x14ac:dyDescent="0.25">
      <c r="A28" s="37" t="s">
        <v>138</v>
      </c>
      <c r="B28" s="35">
        <f>B$26*$C$106</f>
        <v>0</v>
      </c>
      <c r="C28" s="35">
        <f>C$26*$C$106</f>
        <v>0</v>
      </c>
      <c r="D28" s="35">
        <f>D$26*$C$106</f>
        <v>0</v>
      </c>
      <c r="E28" s="35">
        <f>E$26*$C$106</f>
        <v>0</v>
      </c>
      <c r="F28" s="35">
        <f>F$26*$C$106</f>
        <v>0</v>
      </c>
      <c r="G28" s="3" t="s">
        <v>32</v>
      </c>
      <c r="H28" s="1" t="s">
        <v>277</v>
      </c>
    </row>
    <row r="29" spans="1:8" x14ac:dyDescent="0.25">
      <c r="A29" s="37" t="s">
        <v>109</v>
      </c>
      <c r="B29" s="35">
        <f>B$26*$D$106</f>
        <v>0</v>
      </c>
      <c r="C29" s="35">
        <f>C$26*$D$106</f>
        <v>0</v>
      </c>
      <c r="D29" s="35">
        <f>D$26*$D$106</f>
        <v>0</v>
      </c>
      <c r="E29" s="35">
        <f>E$26*$D$106</f>
        <v>0</v>
      </c>
      <c r="F29" s="35">
        <f>F$26*$D$106</f>
        <v>0</v>
      </c>
      <c r="G29" s="3" t="s">
        <v>32</v>
      </c>
      <c r="H29" s="1" t="s">
        <v>277</v>
      </c>
    </row>
    <row r="30" spans="1:8" x14ac:dyDescent="0.25">
      <c r="A30" s="37" t="s">
        <v>110</v>
      </c>
      <c r="B30" s="35">
        <f>SUM(Other!B23:B24)</f>
        <v>0</v>
      </c>
      <c r="C30" s="35">
        <f>SUM(Other!C23:C24)</f>
        <v>0</v>
      </c>
      <c r="D30" s="35">
        <f>SUM(Other!D23:D24)</f>
        <v>0</v>
      </c>
      <c r="E30" s="35">
        <f>SUM(Other!E23:E24)</f>
        <v>0</v>
      </c>
      <c r="F30" s="35">
        <f>SUM(Other!F23:F24)</f>
        <v>0</v>
      </c>
      <c r="G30" s="3">
        <v>50500</v>
      </c>
    </row>
    <row r="31" spans="1:8" x14ac:dyDescent="0.25">
      <c r="A31" s="37" t="s">
        <v>111</v>
      </c>
      <c r="B31" s="35">
        <f>B$30*$B$106</f>
        <v>0</v>
      </c>
      <c r="C31" s="35">
        <f>C$30*$B$106</f>
        <v>0</v>
      </c>
      <c r="D31" s="35">
        <f>D$30*$B$106</f>
        <v>0</v>
      </c>
      <c r="E31" s="35">
        <f>E$30*$B$106</f>
        <v>0</v>
      </c>
      <c r="F31" s="35">
        <f>F$30*$B$106</f>
        <v>0</v>
      </c>
      <c r="G31" s="3">
        <v>51500</v>
      </c>
    </row>
    <row r="32" spans="1:8" x14ac:dyDescent="0.25">
      <c r="A32" s="37" t="s">
        <v>139</v>
      </c>
      <c r="B32" s="35">
        <f>B$30*$C$106</f>
        <v>0</v>
      </c>
      <c r="C32" s="35">
        <f>C$30*$C$106</f>
        <v>0</v>
      </c>
      <c r="D32" s="35">
        <f>D$30*$C$106</f>
        <v>0</v>
      </c>
      <c r="E32" s="35">
        <f>E$30*$C$106</f>
        <v>0</v>
      </c>
      <c r="F32" s="35">
        <f>F$30*$C$106</f>
        <v>0</v>
      </c>
      <c r="G32" s="3">
        <v>51510</v>
      </c>
    </row>
    <row r="33" spans="1:8" x14ac:dyDescent="0.25">
      <c r="A33" s="37" t="s">
        <v>112</v>
      </c>
      <c r="B33" s="35">
        <f>B$30*$D$106</f>
        <v>0</v>
      </c>
      <c r="C33" s="35">
        <f>C$30*$D$106</f>
        <v>0</v>
      </c>
      <c r="D33" s="35">
        <f>D$30*$D$106</f>
        <v>0</v>
      </c>
      <c r="E33" s="35">
        <f>E$30*$D$106</f>
        <v>0</v>
      </c>
      <c r="F33" s="35">
        <f>F$30*$D$106</f>
        <v>0</v>
      </c>
      <c r="G33" s="3">
        <v>51530</v>
      </c>
    </row>
    <row r="34" spans="1:8" x14ac:dyDescent="0.25">
      <c r="A34" s="37" t="s">
        <v>113</v>
      </c>
      <c r="B34" s="35">
        <f>SUM(TCH!B129:D129)+SUM(TCH!B136:D136)</f>
        <v>0</v>
      </c>
      <c r="C34" s="35">
        <f>SUM(TCH!E129:G129)+SUM(TCH!E136:G136)</f>
        <v>0</v>
      </c>
      <c r="D34" s="35">
        <f>SUM(TCH!H129:J129)+SUM(TCH!H136:J136)</f>
        <v>0</v>
      </c>
      <c r="E34" s="35">
        <f>SUM(TCH!K129:M129)+SUM(TCH!K136:M136)</f>
        <v>0</v>
      </c>
      <c r="F34" s="35">
        <f>SUM(TCH!N129:P129)+SUM(TCH!N136:P136)</f>
        <v>0</v>
      </c>
      <c r="G34" s="3">
        <v>50600</v>
      </c>
    </row>
    <row r="35" spans="1:8" x14ac:dyDescent="0.25">
      <c r="A35" s="37" t="s">
        <v>114</v>
      </c>
      <c r="B35" s="35">
        <f>B$34*$B$107</f>
        <v>0</v>
      </c>
      <c r="C35" s="35">
        <f>C$34*$B$107</f>
        <v>0</v>
      </c>
      <c r="D35" s="35">
        <f>D$34*$B$107</f>
        <v>0</v>
      </c>
      <c r="E35" s="35">
        <f>E$34*$B$107</f>
        <v>0</v>
      </c>
      <c r="F35" s="35">
        <f>F$34*$B$107</f>
        <v>0</v>
      </c>
      <c r="G35" s="3">
        <v>51600</v>
      </c>
    </row>
    <row r="36" spans="1:8" x14ac:dyDescent="0.25">
      <c r="A36" s="37" t="s">
        <v>140</v>
      </c>
      <c r="B36" s="35">
        <f>B$34*$C$107</f>
        <v>0</v>
      </c>
      <c r="C36" s="35">
        <f>C$34*$C$107</f>
        <v>0</v>
      </c>
      <c r="D36" s="35">
        <f>D$34*$C$107</f>
        <v>0</v>
      </c>
      <c r="E36" s="35">
        <f>E$34*$C$107</f>
        <v>0</v>
      </c>
      <c r="F36" s="35">
        <f>F$34*$C$107</f>
        <v>0</v>
      </c>
      <c r="G36" s="3" t="s">
        <v>32</v>
      </c>
    </row>
    <row r="37" spans="1:8" x14ac:dyDescent="0.25">
      <c r="A37" s="37" t="s">
        <v>115</v>
      </c>
      <c r="B37" s="35">
        <f>B$34*$D$107</f>
        <v>0</v>
      </c>
      <c r="C37" s="35">
        <f>C$34*$D$107</f>
        <v>0</v>
      </c>
      <c r="D37" s="35">
        <f>D$34*$D$107</f>
        <v>0</v>
      </c>
      <c r="E37" s="35">
        <f>E$34*$D$107</f>
        <v>0</v>
      </c>
      <c r="F37" s="35">
        <f>F$34*$D$107</f>
        <v>0</v>
      </c>
      <c r="G37" s="3">
        <v>51630</v>
      </c>
    </row>
    <row r="38" spans="1:8" x14ac:dyDescent="0.25">
      <c r="A38" s="37" t="s">
        <v>116</v>
      </c>
      <c r="B38" s="35">
        <f>Other!B28</f>
        <v>0</v>
      </c>
      <c r="C38" s="35">
        <f>Other!C28</f>
        <v>0</v>
      </c>
      <c r="D38" s="35">
        <f>Other!D28</f>
        <v>0</v>
      </c>
      <c r="E38" s="35">
        <f>Other!E28</f>
        <v>0</v>
      </c>
      <c r="F38" s="35">
        <f>Other!F28</f>
        <v>0</v>
      </c>
      <c r="G38" s="3">
        <v>50600</v>
      </c>
    </row>
    <row r="39" spans="1:8" x14ac:dyDescent="0.25">
      <c r="A39" s="37" t="s">
        <v>117</v>
      </c>
      <c r="B39" s="35">
        <f>B$38*$B$107</f>
        <v>0</v>
      </c>
      <c r="C39" s="35">
        <f>C$38*$B$107</f>
        <v>0</v>
      </c>
      <c r="D39" s="35">
        <f>D$38*$B$107</f>
        <v>0</v>
      </c>
      <c r="E39" s="35">
        <f>E$38*$B$107</f>
        <v>0</v>
      </c>
      <c r="F39" s="35">
        <f>F$38*$B$107</f>
        <v>0</v>
      </c>
      <c r="G39" s="3">
        <v>51600</v>
      </c>
    </row>
    <row r="40" spans="1:8" x14ac:dyDescent="0.25">
      <c r="A40" s="37" t="s">
        <v>141</v>
      </c>
      <c r="B40" s="35">
        <f>B$38*$C$107</f>
        <v>0</v>
      </c>
      <c r="C40" s="35">
        <f>C$38*$C$107</f>
        <v>0</v>
      </c>
      <c r="D40" s="35">
        <f>D$38*$C$107</f>
        <v>0</v>
      </c>
      <c r="E40" s="35">
        <f>E$38*$C$107</f>
        <v>0</v>
      </c>
      <c r="F40" s="35">
        <f>F$38*$C$107</f>
        <v>0</v>
      </c>
      <c r="G40" s="3" t="s">
        <v>32</v>
      </c>
    </row>
    <row r="41" spans="1:8" x14ac:dyDescent="0.25">
      <c r="A41" s="40" t="s">
        <v>118</v>
      </c>
      <c r="B41" s="36">
        <f>B$38*$D$107</f>
        <v>0</v>
      </c>
      <c r="C41" s="36">
        <f>C$38*$D$107</f>
        <v>0</v>
      </c>
      <c r="D41" s="36">
        <f>D$38*$D$107</f>
        <v>0</v>
      </c>
      <c r="E41" s="36">
        <f>E$38*$D$107</f>
        <v>0</v>
      </c>
      <c r="F41" s="36">
        <f>F$38*$D$107</f>
        <v>0</v>
      </c>
      <c r="G41" s="3">
        <v>51630</v>
      </c>
    </row>
    <row r="42" spans="1:8" x14ac:dyDescent="0.25">
      <c r="A42" s="24" t="s">
        <v>120</v>
      </c>
      <c r="B42" s="38">
        <f>SUM(B26:B41)</f>
        <v>0</v>
      </c>
      <c r="C42" s="38">
        <f t="shared" ref="C42:F42" si="2">SUM(C26:C41)</f>
        <v>0</v>
      </c>
      <c r="D42" s="38">
        <f t="shared" si="2"/>
        <v>0</v>
      </c>
      <c r="E42" s="38">
        <f t="shared" si="2"/>
        <v>0</v>
      </c>
      <c r="F42" s="38">
        <f t="shared" si="2"/>
        <v>0</v>
      </c>
    </row>
    <row r="43" spans="1:8" x14ac:dyDescent="0.25">
      <c r="A43" s="37"/>
      <c r="B43" s="20"/>
      <c r="C43" s="20"/>
      <c r="D43" s="25"/>
      <c r="E43" s="25"/>
      <c r="F43" s="20"/>
    </row>
    <row r="44" spans="1:8" x14ac:dyDescent="0.25">
      <c r="A44" s="33" t="s">
        <v>67</v>
      </c>
      <c r="B44" s="21"/>
      <c r="C44" s="22"/>
      <c r="D44" s="22"/>
      <c r="E44" s="22"/>
      <c r="F44" s="22"/>
    </row>
    <row r="45" spans="1:8" x14ac:dyDescent="0.25">
      <c r="A45" s="1" t="s">
        <v>121</v>
      </c>
      <c r="B45" s="21">
        <f>B10</f>
        <v>0</v>
      </c>
      <c r="C45" s="21">
        <f>C10</f>
        <v>0</v>
      </c>
      <c r="D45" s="21">
        <f>D10</f>
        <v>0</v>
      </c>
      <c r="E45" s="21">
        <f>E10</f>
        <v>0</v>
      </c>
      <c r="F45" s="21">
        <f>F10</f>
        <v>0</v>
      </c>
      <c r="G45" s="3">
        <v>53000</v>
      </c>
      <c r="H45" s="1" t="s">
        <v>100</v>
      </c>
    </row>
    <row r="46" spans="1:8" x14ac:dyDescent="0.25">
      <c r="A46" s="1" t="str">
        <f>Other!A40</f>
        <v>Instructional</v>
      </c>
      <c r="B46" s="21">
        <f>Other!B40</f>
        <v>0</v>
      </c>
      <c r="C46" s="21">
        <f>Other!C40</f>
        <v>0</v>
      </c>
      <c r="D46" s="21">
        <f>Other!D40</f>
        <v>0</v>
      </c>
      <c r="E46" s="21">
        <f>Other!E40</f>
        <v>0</v>
      </c>
      <c r="F46" s="21">
        <f>Other!F40</f>
        <v>0</v>
      </c>
      <c r="G46" s="3">
        <v>54000</v>
      </c>
    </row>
    <row r="47" spans="1:8" x14ac:dyDescent="0.25">
      <c r="A47" s="1" t="str">
        <f>Other!A41</f>
        <v>Specialized Equipment - Non Capital</v>
      </c>
      <c r="B47" s="21">
        <f>Other!B41</f>
        <v>0</v>
      </c>
      <c r="C47" s="21">
        <f>Other!C41</f>
        <v>0</v>
      </c>
      <c r="D47" s="21">
        <f>Other!D41</f>
        <v>0</v>
      </c>
      <c r="E47" s="21">
        <f>Other!E41</f>
        <v>0</v>
      </c>
      <c r="F47" s="21">
        <f>Other!F41</f>
        <v>0</v>
      </c>
      <c r="G47" s="52" t="s">
        <v>166</v>
      </c>
    </row>
    <row r="48" spans="1:8" x14ac:dyDescent="0.25">
      <c r="A48" s="1" t="str">
        <f>Other!A42</f>
        <v>Other Non Salary 1</v>
      </c>
      <c r="B48" s="21">
        <f>Other!B42</f>
        <v>0</v>
      </c>
      <c r="C48" s="21">
        <f>Other!C42</f>
        <v>0</v>
      </c>
      <c r="D48" s="21">
        <f>Other!D42</f>
        <v>0</v>
      </c>
      <c r="E48" s="21">
        <f>Other!E42</f>
        <v>0</v>
      </c>
      <c r="F48" s="21">
        <f>Other!F42</f>
        <v>0</v>
      </c>
      <c r="G48" s="52" t="s">
        <v>166</v>
      </c>
    </row>
    <row r="49" spans="1:8" x14ac:dyDescent="0.25">
      <c r="A49" s="1" t="str">
        <f>Other!A43</f>
        <v>Other Non Salary 2</v>
      </c>
      <c r="B49" s="21">
        <f>Other!B43</f>
        <v>0</v>
      </c>
      <c r="C49" s="21">
        <f>Other!C43</f>
        <v>0</v>
      </c>
      <c r="D49" s="21">
        <f>Other!D43</f>
        <v>0</v>
      </c>
      <c r="E49" s="21">
        <f>Other!E43</f>
        <v>0</v>
      </c>
      <c r="F49" s="21">
        <f>Other!F43</f>
        <v>0</v>
      </c>
      <c r="G49" s="52" t="s">
        <v>166</v>
      </c>
    </row>
    <row r="50" spans="1:8" x14ac:dyDescent="0.25">
      <c r="A50" s="31" t="str">
        <f>Other!A44</f>
        <v>Other Non Salary 3</v>
      </c>
      <c r="B50" s="39">
        <f>Other!B44</f>
        <v>0</v>
      </c>
      <c r="C50" s="39">
        <f>Other!C44</f>
        <v>0</v>
      </c>
      <c r="D50" s="39">
        <f>Other!D44</f>
        <v>0</v>
      </c>
      <c r="E50" s="39">
        <f>Other!E44</f>
        <v>0</v>
      </c>
      <c r="F50" s="39">
        <f>Other!F44</f>
        <v>0</v>
      </c>
      <c r="G50" s="52" t="s">
        <v>166</v>
      </c>
    </row>
    <row r="51" spans="1:8" x14ac:dyDescent="0.25">
      <c r="A51" s="2" t="s">
        <v>80</v>
      </c>
      <c r="B51" s="21">
        <f>SUM(B45:B50)</f>
        <v>0</v>
      </c>
      <c r="C51" s="21">
        <f>SUM(C45:C50)</f>
        <v>0</v>
      </c>
      <c r="D51" s="21">
        <f>SUM(D45:D50)</f>
        <v>0</v>
      </c>
      <c r="E51" s="21">
        <f>SUM(E45:E50)</f>
        <v>0</v>
      </c>
      <c r="F51" s="21">
        <f>SUM(F45:F50)</f>
        <v>0</v>
      </c>
    </row>
    <row r="52" spans="1:8" x14ac:dyDescent="0.25">
      <c r="A52" s="55" t="s">
        <v>188</v>
      </c>
      <c r="B52" s="56" t="str">
        <f>IFERROR(SUM(B46:B50)/B146,"")</f>
        <v/>
      </c>
      <c r="C52" s="56" t="str">
        <f>IFERROR(SUM(C46:C50)/C146,"")</f>
        <v/>
      </c>
      <c r="D52" s="56" t="str">
        <f>IFERROR(SUM(D46:D50)/D146,"")</f>
        <v/>
      </c>
      <c r="E52" s="56" t="str">
        <f>IFERROR(SUM(E46:E50)/E146,"")</f>
        <v/>
      </c>
      <c r="F52" s="56" t="str">
        <f>IFERROR(SUM(F46:F50)/F146,"")</f>
        <v/>
      </c>
    </row>
    <row r="53" spans="1:8" x14ac:dyDescent="0.25">
      <c r="A53" s="2"/>
      <c r="B53" s="22"/>
      <c r="C53" s="22"/>
      <c r="D53" s="22"/>
      <c r="E53" s="22"/>
      <c r="F53" s="22"/>
    </row>
    <row r="54" spans="1:8" x14ac:dyDescent="0.25">
      <c r="A54" s="33" t="s">
        <v>72</v>
      </c>
      <c r="B54" s="22"/>
      <c r="C54" s="22"/>
      <c r="D54" s="22"/>
      <c r="E54" s="22"/>
      <c r="F54" s="22"/>
    </row>
    <row r="55" spans="1:8" x14ac:dyDescent="0.25">
      <c r="A55" s="1" t="s">
        <v>74</v>
      </c>
      <c r="B55" s="43">
        <f>B114</f>
        <v>0</v>
      </c>
      <c r="C55" s="43">
        <f>C114</f>
        <v>0</v>
      </c>
      <c r="D55" s="43">
        <f>D114</f>
        <v>0</v>
      </c>
      <c r="E55" s="43">
        <f>E114</f>
        <v>0</v>
      </c>
      <c r="F55" s="43">
        <f>F114</f>
        <v>0</v>
      </c>
      <c r="G55" s="3" t="s">
        <v>32</v>
      </c>
      <c r="H55" s="1" t="s">
        <v>165</v>
      </c>
    </row>
    <row r="56" spans="1:8" x14ac:dyDescent="0.25">
      <c r="A56" s="1" t="s">
        <v>76</v>
      </c>
      <c r="B56" s="43">
        <f>B122</f>
        <v>0</v>
      </c>
      <c r="C56" s="43">
        <f>C122</f>
        <v>0</v>
      </c>
      <c r="D56" s="43">
        <f>D122</f>
        <v>0</v>
      </c>
      <c r="E56" s="43">
        <f>E122</f>
        <v>0</v>
      </c>
      <c r="F56" s="43">
        <f>F122</f>
        <v>0</v>
      </c>
      <c r="G56" s="3" t="s">
        <v>32</v>
      </c>
      <c r="H56" s="1" t="s">
        <v>165</v>
      </c>
    </row>
    <row r="57" spans="1:8" x14ac:dyDescent="0.25">
      <c r="A57" s="1" t="s">
        <v>77</v>
      </c>
      <c r="B57" s="43">
        <f>B150</f>
        <v>0</v>
      </c>
      <c r="C57" s="43">
        <f>C150</f>
        <v>0</v>
      </c>
      <c r="D57" s="43">
        <f>D150</f>
        <v>0</v>
      </c>
      <c r="E57" s="43">
        <f>E150</f>
        <v>0</v>
      </c>
      <c r="F57" s="43">
        <f>F150</f>
        <v>0</v>
      </c>
      <c r="G57" s="3" t="s">
        <v>32</v>
      </c>
      <c r="H57" s="1" t="s">
        <v>165</v>
      </c>
    </row>
    <row r="58" spans="1:8" x14ac:dyDescent="0.25">
      <c r="A58" s="1" t="s">
        <v>73</v>
      </c>
      <c r="B58" s="43">
        <f>B9*$B$132</f>
        <v>0</v>
      </c>
      <c r="C58" s="43">
        <f>C9*$B$132</f>
        <v>0</v>
      </c>
      <c r="D58" s="43">
        <f>D9*$B$132</f>
        <v>0</v>
      </c>
      <c r="E58" s="43">
        <f>E9*$B$132</f>
        <v>0</v>
      </c>
      <c r="F58" s="43">
        <f>F9*$B$132</f>
        <v>0</v>
      </c>
      <c r="G58" s="3" t="s">
        <v>32</v>
      </c>
      <c r="H58" s="1" t="s">
        <v>165</v>
      </c>
    </row>
    <row r="59" spans="1:8" x14ac:dyDescent="0.25">
      <c r="A59" s="31" t="s">
        <v>75</v>
      </c>
      <c r="B59" s="45"/>
      <c r="C59" s="45"/>
      <c r="D59" s="45"/>
      <c r="E59" s="45"/>
      <c r="F59" s="45"/>
      <c r="G59" s="44" t="s">
        <v>134</v>
      </c>
    </row>
    <row r="60" spans="1:8" x14ac:dyDescent="0.25">
      <c r="A60" s="2" t="s">
        <v>81</v>
      </c>
      <c r="B60" s="21">
        <f>SUM(B55:B59)</f>
        <v>0</v>
      </c>
      <c r="C60" s="21">
        <f>SUM(C55:C59)</f>
        <v>0</v>
      </c>
      <c r="D60" s="21">
        <f>SUM(D55:D59)</f>
        <v>0</v>
      </c>
      <c r="E60" s="21">
        <f>SUM(E55:E59)</f>
        <v>0</v>
      </c>
      <c r="F60" s="21">
        <f>SUM(F55:F59)</f>
        <v>0</v>
      </c>
    </row>
    <row r="61" spans="1:8" x14ac:dyDescent="0.25">
      <c r="B61" s="22"/>
      <c r="C61" s="22"/>
      <c r="D61" s="22"/>
      <c r="E61" s="22"/>
      <c r="F61" s="22"/>
    </row>
    <row r="62" spans="1:8" x14ac:dyDescent="0.25">
      <c r="A62" s="2" t="s">
        <v>8</v>
      </c>
      <c r="B62" s="22">
        <f>SUM(B23,B42,B51,B60)</f>
        <v>0</v>
      </c>
      <c r="C62" s="22">
        <f>SUM(C23,C42,C51,C60)</f>
        <v>0</v>
      </c>
      <c r="D62" s="22">
        <f>SUM(D23,D42,D51,D60)</f>
        <v>0</v>
      </c>
      <c r="E62" s="22">
        <f>SUM(E23,E42,E51,E60)</f>
        <v>0</v>
      </c>
      <c r="F62" s="22">
        <f>SUM(F23,F42,F51,F60)</f>
        <v>0</v>
      </c>
    </row>
    <row r="63" spans="1:8" x14ac:dyDescent="0.25">
      <c r="B63" s="22"/>
      <c r="C63" s="22"/>
      <c r="D63" s="22"/>
      <c r="E63" s="22"/>
      <c r="F63" s="22"/>
    </row>
    <row r="64" spans="1:8" x14ac:dyDescent="0.25">
      <c r="A64" s="2" t="s">
        <v>124</v>
      </c>
      <c r="B64" s="22">
        <f>B12-B62</f>
        <v>0</v>
      </c>
      <c r="C64" s="22">
        <f>C12-C62</f>
        <v>0</v>
      </c>
      <c r="D64" s="22">
        <f>D12-D62</f>
        <v>0</v>
      </c>
      <c r="E64" s="22">
        <f>E12-E62</f>
        <v>0</v>
      </c>
      <c r="F64" s="22">
        <f>F12-F62</f>
        <v>0</v>
      </c>
    </row>
    <row r="65" spans="1:7" x14ac:dyDescent="0.25">
      <c r="A65" s="2" t="s">
        <v>15</v>
      </c>
      <c r="B65" s="41" t="str">
        <f>IFERROR(B64/B12,"")</f>
        <v/>
      </c>
      <c r="C65" s="41" t="str">
        <f>IFERROR(C64/C12,"")</f>
        <v/>
      </c>
      <c r="D65" s="41" t="str">
        <f>IFERROR(D64/D12,"")</f>
        <v/>
      </c>
      <c r="E65" s="41" t="str">
        <f>IFERROR(E64/E12,"")</f>
        <v/>
      </c>
      <c r="F65" s="41" t="str">
        <f>IFERROR(F64/F12,"")</f>
        <v/>
      </c>
    </row>
    <row r="66" spans="1:7" x14ac:dyDescent="0.25">
      <c r="B66" s="22"/>
      <c r="C66" s="22"/>
      <c r="D66" s="22"/>
      <c r="E66" s="22"/>
      <c r="F66" s="22"/>
    </row>
    <row r="67" spans="1:7" x14ac:dyDescent="0.25">
      <c r="A67" s="33" t="s">
        <v>126</v>
      </c>
      <c r="B67" s="22"/>
      <c r="C67" s="22"/>
      <c r="D67" s="22"/>
      <c r="E67" s="22"/>
      <c r="F67" s="22"/>
    </row>
    <row r="68" spans="1:7" x14ac:dyDescent="0.25">
      <c r="A68" s="1" t="str">
        <f>Other!A55</f>
        <v>Stakeholder Capital Costs</v>
      </c>
      <c r="B68" s="22">
        <f>Other!B55</f>
        <v>0</v>
      </c>
      <c r="C68" s="22">
        <f>Other!C55</f>
        <v>0</v>
      </c>
      <c r="D68" s="22">
        <f>Other!D55</f>
        <v>0</v>
      </c>
      <c r="E68" s="22">
        <f>Other!E55</f>
        <v>0</v>
      </c>
      <c r="F68" s="22">
        <f>Other!F55</f>
        <v>0</v>
      </c>
      <c r="G68" s="52" t="s">
        <v>166</v>
      </c>
    </row>
    <row r="69" spans="1:7" x14ac:dyDescent="0.25">
      <c r="A69" s="1" t="str">
        <f>Other!A56</f>
        <v>Other Capital 1</v>
      </c>
      <c r="B69" s="22">
        <f>Other!B56</f>
        <v>0</v>
      </c>
      <c r="C69" s="22">
        <f>Other!C56</f>
        <v>0</v>
      </c>
      <c r="D69" s="22">
        <f>Other!D56</f>
        <v>0</v>
      </c>
      <c r="E69" s="22">
        <f>Other!E56</f>
        <v>0</v>
      </c>
      <c r="F69" s="22">
        <f>Other!F56</f>
        <v>0</v>
      </c>
      <c r="G69" s="52" t="s">
        <v>166</v>
      </c>
    </row>
    <row r="70" spans="1:7" x14ac:dyDescent="0.25">
      <c r="A70" s="31" t="str">
        <f>Other!A57</f>
        <v>Other Capital 2</v>
      </c>
      <c r="B70" s="32">
        <f>Other!B57</f>
        <v>0</v>
      </c>
      <c r="C70" s="32">
        <f>Other!C57</f>
        <v>0</v>
      </c>
      <c r="D70" s="32">
        <f>Other!D57</f>
        <v>0</v>
      </c>
      <c r="E70" s="32">
        <f>Other!E57</f>
        <v>0</v>
      </c>
      <c r="F70" s="32">
        <f>Other!F57</f>
        <v>0</v>
      </c>
      <c r="G70" s="52" t="s">
        <v>166</v>
      </c>
    </row>
    <row r="71" spans="1:7" x14ac:dyDescent="0.25">
      <c r="A71" s="2" t="s">
        <v>131</v>
      </c>
      <c r="B71" s="22">
        <f>SUM(B68:B70)</f>
        <v>0</v>
      </c>
      <c r="C71" s="22">
        <f>SUM(C68:C70)</f>
        <v>0</v>
      </c>
      <c r="D71" s="22">
        <f>SUM(D68:D70)</f>
        <v>0</v>
      </c>
      <c r="E71" s="22">
        <f>SUM(E68:E70)</f>
        <v>0</v>
      </c>
      <c r="F71" s="22">
        <f>SUM(F68:F70)</f>
        <v>0</v>
      </c>
    </row>
    <row r="72" spans="1:7" x14ac:dyDescent="0.25">
      <c r="B72" s="22"/>
      <c r="C72" s="22"/>
      <c r="D72" s="22"/>
      <c r="E72" s="22"/>
      <c r="F72" s="22"/>
    </row>
    <row r="73" spans="1:7" x14ac:dyDescent="0.25">
      <c r="A73" s="33" t="str">
        <f>Other!A67</f>
        <v>Non Salary Charges to be incurred by Other Stakeholders</v>
      </c>
      <c r="B73" s="22"/>
      <c r="C73" s="22"/>
      <c r="D73" s="22"/>
      <c r="E73" s="22"/>
      <c r="F73" s="22"/>
    </row>
    <row r="74" spans="1:7" x14ac:dyDescent="0.25">
      <c r="A74" s="1" t="str">
        <f>Other!A68</f>
        <v>Facilities Management</v>
      </c>
      <c r="B74" s="21">
        <f>Other!B68</f>
        <v>0</v>
      </c>
      <c r="C74" s="21">
        <f>Other!C68</f>
        <v>0</v>
      </c>
      <c r="D74" s="21">
        <f>Other!D68</f>
        <v>0</v>
      </c>
      <c r="E74" s="21">
        <f>Other!E68</f>
        <v>0</v>
      </c>
      <c r="F74" s="21">
        <f>Other!F68</f>
        <v>0</v>
      </c>
      <c r="G74" s="52" t="s">
        <v>166</v>
      </c>
    </row>
    <row r="75" spans="1:7" x14ac:dyDescent="0.25">
      <c r="A75" s="1" t="str">
        <f>Other!A69</f>
        <v>Information Technology</v>
      </c>
      <c r="B75" s="21">
        <f>Other!B69</f>
        <v>0</v>
      </c>
      <c r="C75" s="21">
        <f>Other!C69</f>
        <v>0</v>
      </c>
      <c r="D75" s="21">
        <f>Other!D69</f>
        <v>0</v>
      </c>
      <c r="E75" s="21">
        <f>Other!E69</f>
        <v>0</v>
      </c>
      <c r="F75" s="21">
        <f>Other!F69</f>
        <v>0</v>
      </c>
      <c r="G75" s="52" t="s">
        <v>166</v>
      </c>
    </row>
    <row r="76" spans="1:7" x14ac:dyDescent="0.25">
      <c r="A76" s="1" t="str">
        <f>Other!A70</f>
        <v>Student Services</v>
      </c>
      <c r="B76" s="21">
        <f>Other!B70</f>
        <v>0</v>
      </c>
      <c r="C76" s="21">
        <f>Other!C70</f>
        <v>0</v>
      </c>
      <c r="D76" s="21">
        <f>Other!D70</f>
        <v>0</v>
      </c>
      <c r="E76" s="21">
        <f>Other!E70</f>
        <v>0</v>
      </c>
      <c r="F76" s="21">
        <f>Other!F70</f>
        <v>0</v>
      </c>
      <c r="G76" s="52" t="s">
        <v>166</v>
      </c>
    </row>
    <row r="77" spans="1:7" x14ac:dyDescent="0.25">
      <c r="A77" s="1" t="str">
        <f>Other!A71</f>
        <v>Marketing</v>
      </c>
      <c r="B77" s="21">
        <f>Other!B71</f>
        <v>0</v>
      </c>
      <c r="C77" s="21">
        <f>Other!C71</f>
        <v>0</v>
      </c>
      <c r="D77" s="21">
        <f>Other!D71</f>
        <v>0</v>
      </c>
      <c r="E77" s="21">
        <f>Other!E71</f>
        <v>0</v>
      </c>
      <c r="F77" s="21">
        <f>Other!F71</f>
        <v>0</v>
      </c>
      <c r="G77" s="52" t="s">
        <v>166</v>
      </c>
    </row>
    <row r="78" spans="1:7" x14ac:dyDescent="0.25">
      <c r="A78" s="31" t="str">
        <f>Other!A72</f>
        <v>Other</v>
      </c>
      <c r="B78" s="39">
        <f>Other!B72</f>
        <v>0</v>
      </c>
      <c r="C78" s="39">
        <f>Other!C72</f>
        <v>0</v>
      </c>
      <c r="D78" s="39">
        <f>Other!D72</f>
        <v>0</v>
      </c>
      <c r="E78" s="39">
        <f>Other!E72</f>
        <v>0</v>
      </c>
      <c r="F78" s="39">
        <f>Other!F72</f>
        <v>0</v>
      </c>
      <c r="G78" s="52" t="s">
        <v>166</v>
      </c>
    </row>
    <row r="79" spans="1:7" x14ac:dyDescent="0.25">
      <c r="A79" s="5" t="s">
        <v>85</v>
      </c>
      <c r="B79" s="22">
        <f>SUM(B74:B78)</f>
        <v>0</v>
      </c>
      <c r="C79" s="22">
        <f>SUM(C74:C78)</f>
        <v>0</v>
      </c>
      <c r="D79" s="22">
        <f>SUM(D74:D78)</f>
        <v>0</v>
      </c>
      <c r="E79" s="22">
        <f>SUM(E74:E78)</f>
        <v>0</v>
      </c>
      <c r="F79" s="22">
        <f>SUM(F74:F78)</f>
        <v>0</v>
      </c>
    </row>
    <row r="80" spans="1:7" ht="15.75" thickBot="1" x14ac:dyDescent="0.3">
      <c r="A80" s="2"/>
      <c r="B80" s="23"/>
      <c r="C80" s="23"/>
      <c r="D80" s="23"/>
      <c r="E80" s="23"/>
      <c r="F80" s="23"/>
    </row>
    <row r="81" spans="1:6" ht="15.75" thickBot="1" x14ac:dyDescent="0.3">
      <c r="A81" s="128" t="s">
        <v>253</v>
      </c>
      <c r="B81" s="141"/>
      <c r="C81" s="142"/>
      <c r="D81" s="143"/>
      <c r="E81" s="142"/>
      <c r="F81" s="144"/>
    </row>
    <row r="82" spans="1:6" x14ac:dyDescent="0.25">
      <c r="A82" s="129" t="s">
        <v>254</v>
      </c>
      <c r="B82" s="138"/>
      <c r="C82" s="139"/>
      <c r="D82" s="139"/>
      <c r="E82" s="139"/>
      <c r="F82" s="140"/>
    </row>
    <row r="83" spans="1:6" x14ac:dyDescent="0.25">
      <c r="A83" s="129" t="s">
        <v>233</v>
      </c>
      <c r="B83" s="132"/>
      <c r="C83" s="133"/>
      <c r="D83" s="133"/>
      <c r="E83" s="133"/>
      <c r="F83" s="134"/>
    </row>
    <row r="84" spans="1:6" x14ac:dyDescent="0.25">
      <c r="A84" s="129" t="s">
        <v>232</v>
      </c>
      <c r="B84" s="132"/>
      <c r="C84" s="133"/>
      <c r="D84" s="133"/>
      <c r="E84" s="133"/>
      <c r="F84" s="134"/>
    </row>
    <row r="85" spans="1:6" x14ac:dyDescent="0.25">
      <c r="A85" s="129" t="s">
        <v>234</v>
      </c>
      <c r="B85" s="132"/>
      <c r="C85" s="133"/>
      <c r="D85" s="133"/>
      <c r="E85" s="133"/>
      <c r="F85" s="134"/>
    </row>
    <row r="86" spans="1:6" x14ac:dyDescent="0.25">
      <c r="A86" s="129" t="s">
        <v>233</v>
      </c>
      <c r="B86" s="132"/>
      <c r="C86" s="133"/>
      <c r="D86" s="133"/>
      <c r="E86" s="133"/>
      <c r="F86" s="134"/>
    </row>
    <row r="87" spans="1:6" ht="15.75" thickBot="1" x14ac:dyDescent="0.3">
      <c r="A87" s="130" t="s">
        <v>232</v>
      </c>
      <c r="B87" s="135"/>
      <c r="C87" s="136"/>
      <c r="D87" s="136"/>
      <c r="E87" s="136"/>
      <c r="F87" s="137"/>
    </row>
    <row r="88" spans="1:6" ht="15.75" thickBot="1" x14ac:dyDescent="0.3">
      <c r="A88" s="2"/>
      <c r="B88" s="23"/>
      <c r="C88" s="23"/>
      <c r="D88" s="23"/>
      <c r="E88" s="23"/>
      <c r="F88" s="23"/>
    </row>
    <row r="89" spans="1:6" ht="15.75" thickBot="1" x14ac:dyDescent="0.3">
      <c r="A89" s="128" t="s">
        <v>255</v>
      </c>
      <c r="B89" s="141"/>
      <c r="C89" s="142"/>
      <c r="D89" s="143"/>
      <c r="E89" s="142"/>
      <c r="F89" s="144"/>
    </row>
    <row r="90" spans="1:6" x14ac:dyDescent="0.25">
      <c r="A90" s="129" t="s">
        <v>254</v>
      </c>
      <c r="B90" s="138"/>
      <c r="C90" s="139"/>
      <c r="D90" s="139"/>
      <c r="E90" s="139"/>
      <c r="F90" s="140"/>
    </row>
    <row r="91" spans="1:6" x14ac:dyDescent="0.25">
      <c r="A91" s="129" t="s">
        <v>233</v>
      </c>
      <c r="B91" s="132"/>
      <c r="C91" s="133"/>
      <c r="D91" s="133"/>
      <c r="E91" s="133"/>
      <c r="F91" s="134"/>
    </row>
    <row r="92" spans="1:6" x14ac:dyDescent="0.25">
      <c r="A92" s="129" t="s">
        <v>232</v>
      </c>
      <c r="B92" s="132"/>
      <c r="C92" s="133"/>
      <c r="D92" s="133"/>
      <c r="E92" s="133"/>
      <c r="F92" s="134"/>
    </row>
    <row r="93" spans="1:6" x14ac:dyDescent="0.25">
      <c r="A93" s="129" t="s">
        <v>234</v>
      </c>
      <c r="B93" s="132"/>
      <c r="C93" s="133"/>
      <c r="D93" s="133"/>
      <c r="E93" s="133"/>
      <c r="F93" s="134"/>
    </row>
    <row r="94" spans="1:6" x14ac:dyDescent="0.25">
      <c r="A94" s="129" t="s">
        <v>233</v>
      </c>
      <c r="B94" s="132"/>
      <c r="C94" s="133"/>
      <c r="D94" s="133"/>
      <c r="E94" s="133"/>
      <c r="F94" s="134"/>
    </row>
    <row r="95" spans="1:6" ht="15.75" thickBot="1" x14ac:dyDescent="0.3">
      <c r="A95" s="130" t="s">
        <v>232</v>
      </c>
      <c r="B95" s="135"/>
      <c r="C95" s="136"/>
      <c r="D95" s="136"/>
      <c r="E95" s="136"/>
      <c r="F95" s="137"/>
    </row>
    <row r="96" spans="1:6" x14ac:dyDescent="0.25">
      <c r="A96" s="2"/>
      <c r="B96" s="23"/>
      <c r="C96" s="23"/>
      <c r="D96" s="23"/>
      <c r="E96" s="23"/>
      <c r="F96" s="23"/>
    </row>
    <row r="97" spans="1:6" x14ac:dyDescent="0.25">
      <c r="A97" s="2"/>
      <c r="B97" s="23"/>
      <c r="C97" s="23"/>
      <c r="D97" s="23"/>
      <c r="E97" s="23"/>
      <c r="F97" s="23"/>
    </row>
    <row r="98" spans="1:6" x14ac:dyDescent="0.25">
      <c r="A98" s="2"/>
      <c r="B98" s="23"/>
      <c r="C98" s="23"/>
      <c r="D98" s="23"/>
      <c r="E98" s="23"/>
      <c r="F98" s="23"/>
    </row>
    <row r="99" spans="1:6" x14ac:dyDescent="0.25">
      <c r="A99" s="2"/>
      <c r="B99" s="23"/>
      <c r="C99" s="23"/>
      <c r="D99" s="23"/>
      <c r="E99" s="23"/>
      <c r="F99" s="23"/>
    </row>
    <row r="100" spans="1:6" x14ac:dyDescent="0.25">
      <c r="A100" s="2"/>
      <c r="B100" s="23"/>
      <c r="C100" s="23"/>
      <c r="D100" s="23"/>
      <c r="E100" s="23"/>
      <c r="F100" s="23"/>
    </row>
    <row r="101" spans="1:6" x14ac:dyDescent="0.25">
      <c r="A101" s="2"/>
      <c r="B101" s="23"/>
      <c r="C101" s="23"/>
      <c r="D101" s="23"/>
      <c r="E101" s="23"/>
      <c r="F101" s="23"/>
    </row>
    <row r="102" spans="1:6" x14ac:dyDescent="0.25">
      <c r="A102" s="33" t="s">
        <v>187</v>
      </c>
      <c r="B102" s="23"/>
      <c r="C102" s="23"/>
      <c r="D102" s="23"/>
      <c r="E102" s="23"/>
      <c r="F102" s="23"/>
    </row>
    <row r="103" spans="1:6" x14ac:dyDescent="0.25">
      <c r="A103" s="33" t="s">
        <v>264</v>
      </c>
      <c r="B103" s="11" t="s">
        <v>132</v>
      </c>
      <c r="C103" s="10" t="s">
        <v>135</v>
      </c>
      <c r="D103" s="10" t="s">
        <v>133</v>
      </c>
    </row>
    <row r="104" spans="1:6" x14ac:dyDescent="0.25">
      <c r="A104" s="1" t="s">
        <v>61</v>
      </c>
      <c r="B104" s="47">
        <v>6.0999999999999999E-2</v>
      </c>
      <c r="C104" s="48">
        <v>5.1999999999999998E-2</v>
      </c>
      <c r="D104" s="48">
        <v>0.129</v>
      </c>
    </row>
    <row r="105" spans="1:6" x14ac:dyDescent="0.25">
      <c r="A105" s="1" t="s">
        <v>103</v>
      </c>
      <c r="B105" s="47">
        <v>8.1000000000000003E-2</v>
      </c>
      <c r="C105" s="48">
        <v>0.104</v>
      </c>
      <c r="D105" s="48">
        <v>0.11600000000000001</v>
      </c>
    </row>
    <row r="106" spans="1:6" x14ac:dyDescent="0.25">
      <c r="A106" s="1" t="s">
        <v>142</v>
      </c>
      <c r="B106" s="47">
        <v>8.9800000000000005E-2</v>
      </c>
      <c r="C106" s="48">
        <v>2.7E-2</v>
      </c>
      <c r="D106" s="48">
        <v>6.0999999999999999E-2</v>
      </c>
    </row>
    <row r="107" spans="1:6" x14ac:dyDescent="0.25">
      <c r="A107" s="1" t="s">
        <v>66</v>
      </c>
      <c r="B107" s="47">
        <v>8.9800000000000005E-2</v>
      </c>
      <c r="C107" s="48">
        <v>0</v>
      </c>
      <c r="D107" s="48">
        <v>0.04</v>
      </c>
    </row>
    <row r="109" spans="1:6" x14ac:dyDescent="0.25">
      <c r="A109" s="33" t="s">
        <v>129</v>
      </c>
    </row>
    <row r="110" spans="1:6" x14ac:dyDescent="0.25">
      <c r="A110" s="1" t="s">
        <v>130</v>
      </c>
      <c r="B110" s="50">
        <v>60</v>
      </c>
    </row>
    <row r="112" spans="1:6" x14ac:dyDescent="0.25">
      <c r="A112" s="33" t="s">
        <v>159</v>
      </c>
      <c r="B112" s="1"/>
    </row>
    <row r="113" spans="1:6" x14ac:dyDescent="0.25">
      <c r="A113" s="1" t="s">
        <v>160</v>
      </c>
      <c r="B113" s="51">
        <f>SUM(GECD!B64:D64)</f>
        <v>0</v>
      </c>
      <c r="C113" s="51">
        <f>SUM(GECD!E64:G64)</f>
        <v>0</v>
      </c>
      <c r="D113" s="51">
        <f>SUM(GECD!H64:J64)</f>
        <v>0</v>
      </c>
      <c r="E113" s="51">
        <f>SUM(GECD!K64:M64)</f>
        <v>0</v>
      </c>
      <c r="F113" s="51">
        <f>SUM(GECD!N64:P64)</f>
        <v>0</v>
      </c>
    </row>
    <row r="114" spans="1:6" x14ac:dyDescent="0.25">
      <c r="A114" s="1" t="s">
        <v>163</v>
      </c>
      <c r="B114" s="51">
        <f>B113*$B118</f>
        <v>0</v>
      </c>
      <c r="C114" s="51">
        <f>C113*$B118</f>
        <v>0</v>
      </c>
      <c r="D114" s="51">
        <f>D113*$B118</f>
        <v>0</v>
      </c>
      <c r="E114" s="51">
        <f>E113*$B118</f>
        <v>0</v>
      </c>
      <c r="F114" s="51">
        <f>F113*$B118</f>
        <v>0</v>
      </c>
    </row>
    <row r="115" spans="1:6" x14ac:dyDescent="0.25">
      <c r="B115" s="1"/>
    </row>
    <row r="116" spans="1:6" x14ac:dyDescent="0.25">
      <c r="A116" s="1" t="s">
        <v>265</v>
      </c>
      <c r="B116" s="51">
        <v>5024080</v>
      </c>
    </row>
    <row r="117" spans="1:6" x14ac:dyDescent="0.25">
      <c r="A117" s="1" t="s">
        <v>162</v>
      </c>
      <c r="B117" s="51">
        <v>17619</v>
      </c>
    </row>
    <row r="118" spans="1:6" x14ac:dyDescent="0.25">
      <c r="A118" s="1" t="s">
        <v>164</v>
      </c>
      <c r="B118" s="51">
        <f>B116/B117</f>
        <v>285.15125716555991</v>
      </c>
      <c r="C118" s="1" t="s">
        <v>266</v>
      </c>
      <c r="E118" s="51"/>
    </row>
    <row r="119" spans="1:6" x14ac:dyDescent="0.25">
      <c r="B119" s="1"/>
    </row>
    <row r="120" spans="1:6" x14ac:dyDescent="0.25">
      <c r="A120" s="33" t="s">
        <v>161</v>
      </c>
    </row>
    <row r="121" spans="1:6" x14ac:dyDescent="0.25">
      <c r="A121" s="1" t="s">
        <v>160</v>
      </c>
      <c r="B121" s="51">
        <f>SUM(GECD!B81:D81)</f>
        <v>0</v>
      </c>
      <c r="C121" s="51">
        <f>SUM(GECD!E81:G81)</f>
        <v>0</v>
      </c>
      <c r="D121" s="51">
        <f>SUM(GECD!H81:J81)</f>
        <v>0</v>
      </c>
      <c r="E121" s="51">
        <f>SUM(GECD!K81:M81)</f>
        <v>0</v>
      </c>
      <c r="F121" s="51">
        <f>SUM(GECD!N81:P81)</f>
        <v>0</v>
      </c>
    </row>
    <row r="122" spans="1:6" x14ac:dyDescent="0.25">
      <c r="A122" s="1" t="s">
        <v>163</v>
      </c>
      <c r="B122" s="51">
        <f>B121*$B126</f>
        <v>0</v>
      </c>
      <c r="C122" s="51">
        <f>C121*$B126</f>
        <v>0</v>
      </c>
      <c r="D122" s="51">
        <f>D121*$B126</f>
        <v>0</v>
      </c>
      <c r="E122" s="51">
        <f>E121*$B126</f>
        <v>0</v>
      </c>
      <c r="F122" s="51">
        <f>F121*$B126</f>
        <v>0</v>
      </c>
    </row>
    <row r="124" spans="1:6" x14ac:dyDescent="0.25">
      <c r="A124" s="1" t="s">
        <v>268</v>
      </c>
      <c r="B124" s="51">
        <v>973344.93</v>
      </c>
    </row>
    <row r="125" spans="1:6" x14ac:dyDescent="0.25">
      <c r="A125" s="1" t="s">
        <v>162</v>
      </c>
      <c r="B125" s="51">
        <v>1738</v>
      </c>
    </row>
    <row r="126" spans="1:6" x14ac:dyDescent="0.25">
      <c r="A126" s="1" t="s">
        <v>164</v>
      </c>
      <c r="B126" s="51">
        <f>B124/B125</f>
        <v>560.03735903337167</v>
      </c>
      <c r="C126" s="1" t="s">
        <v>267</v>
      </c>
    </row>
    <row r="127" spans="1:6" x14ac:dyDescent="0.25">
      <c r="B127" s="1"/>
    </row>
    <row r="128" spans="1:6" x14ac:dyDescent="0.25">
      <c r="A128" s="33" t="s">
        <v>269</v>
      </c>
      <c r="D128" s="1" t="s">
        <v>270</v>
      </c>
    </row>
    <row r="129" spans="1:6" x14ac:dyDescent="0.25">
      <c r="A129" s="1" t="s">
        <v>88</v>
      </c>
      <c r="B129" s="18">
        <v>5273400</v>
      </c>
      <c r="D129" s="1" t="s">
        <v>271</v>
      </c>
    </row>
    <row r="130" spans="1:6" x14ac:dyDescent="0.25">
      <c r="A130" s="1" t="s">
        <v>36</v>
      </c>
      <c r="B130" s="18">
        <v>57474116</v>
      </c>
    </row>
    <row r="131" spans="1:6" x14ac:dyDescent="0.25">
      <c r="A131" s="1" t="s">
        <v>89</v>
      </c>
      <c r="B131" s="34">
        <f>B129/B130</f>
        <v>9.1752607382425855E-2</v>
      </c>
      <c r="C131" s="1" t="s">
        <v>257</v>
      </c>
    </row>
    <row r="132" spans="1:6" x14ac:dyDescent="0.25">
      <c r="A132" s="1" t="s">
        <v>90</v>
      </c>
      <c r="B132" s="49">
        <v>0.1</v>
      </c>
      <c r="C132" s="1" t="s">
        <v>258</v>
      </c>
    </row>
    <row r="133" spans="1:6" x14ac:dyDescent="0.25">
      <c r="B133" s="1"/>
    </row>
    <row r="134" spans="1:6" x14ac:dyDescent="0.25">
      <c r="A134" s="33" t="s">
        <v>158</v>
      </c>
    </row>
    <row r="135" spans="1:6" ht="45" x14ac:dyDescent="0.25">
      <c r="A135" s="33" t="s">
        <v>193</v>
      </c>
      <c r="B135" s="11" t="s">
        <v>272</v>
      </c>
      <c r="C135" s="11" t="s">
        <v>273</v>
      </c>
      <c r="D135" s="2" t="s">
        <v>274</v>
      </c>
      <c r="E135" s="11" t="s">
        <v>275</v>
      </c>
      <c r="F135" s="1" t="s">
        <v>276</v>
      </c>
    </row>
    <row r="136" spans="1:6" x14ac:dyDescent="0.25">
      <c r="A136" s="1" t="s">
        <v>143</v>
      </c>
      <c r="B136" s="51">
        <v>5147</v>
      </c>
      <c r="C136" s="51">
        <v>1054429</v>
      </c>
      <c r="D136" s="51">
        <f t="shared" ref="D136:D141" si="3">C136/B136</f>
        <v>204.86283271808821</v>
      </c>
      <c r="E136" s="51">
        <v>175.88699080157687</v>
      </c>
    </row>
    <row r="137" spans="1:6" x14ac:dyDescent="0.25">
      <c r="A137" s="1" t="s">
        <v>146</v>
      </c>
      <c r="B137" s="51">
        <v>4250</v>
      </c>
      <c r="C137" s="51">
        <v>907640</v>
      </c>
      <c r="D137" s="51">
        <f t="shared" si="3"/>
        <v>213.56235294117647</v>
      </c>
      <c r="E137" s="51">
        <v>213.03739951066061</v>
      </c>
    </row>
    <row r="138" spans="1:6" x14ac:dyDescent="0.25">
      <c r="A138" s="1" t="s">
        <v>145</v>
      </c>
      <c r="B138" s="51">
        <v>3371</v>
      </c>
      <c r="C138" s="148">
        <v>799117</v>
      </c>
      <c r="D138" s="51">
        <f t="shared" si="3"/>
        <v>237.05636309700387</v>
      </c>
      <c r="E138" s="51">
        <v>172.79273638071385</v>
      </c>
    </row>
    <row r="139" spans="1:6" x14ac:dyDescent="0.25">
      <c r="A139" s="1" t="s">
        <v>150</v>
      </c>
      <c r="B139" s="51">
        <v>4868</v>
      </c>
      <c r="C139" s="148">
        <v>2335135</v>
      </c>
      <c r="D139" s="51">
        <f t="shared" si="3"/>
        <v>479.69083812654065</v>
      </c>
      <c r="E139" s="51">
        <v>302.80943025540273</v>
      </c>
    </row>
    <row r="140" spans="1:6" x14ac:dyDescent="0.25">
      <c r="A140" s="1" t="s">
        <v>144</v>
      </c>
      <c r="B140" s="51">
        <v>2552</v>
      </c>
      <c r="C140" s="148">
        <v>832217</v>
      </c>
      <c r="D140" s="51">
        <f t="shared" si="3"/>
        <v>326.10384012539186</v>
      </c>
      <c r="E140" s="51">
        <v>286.85567010309279</v>
      </c>
    </row>
    <row r="141" spans="1:6" x14ac:dyDescent="0.25">
      <c r="A141" s="1" t="s">
        <v>147</v>
      </c>
      <c r="B141" s="51">
        <v>2789</v>
      </c>
      <c r="C141" s="148">
        <v>890986</v>
      </c>
      <c r="D141" s="51">
        <f t="shared" si="3"/>
        <v>319.46432413051275</v>
      </c>
      <c r="E141" s="51">
        <v>236.57391887361717</v>
      </c>
    </row>
    <row r="142" spans="1:6" x14ac:dyDescent="0.25">
      <c r="A142" s="1" t="s">
        <v>149</v>
      </c>
      <c r="B142" s="51">
        <v>85</v>
      </c>
      <c r="C142" s="51">
        <v>0</v>
      </c>
      <c r="E142" s="51">
        <v>0</v>
      </c>
    </row>
    <row r="143" spans="1:6" x14ac:dyDescent="0.25">
      <c r="A143" s="1" t="s">
        <v>148</v>
      </c>
      <c r="B143" s="51">
        <v>295</v>
      </c>
      <c r="C143" s="51">
        <v>0</v>
      </c>
      <c r="E143" s="51">
        <v>0</v>
      </c>
    </row>
    <row r="144" spans="1:6" x14ac:dyDescent="0.25">
      <c r="A144" s="1" t="s">
        <v>151</v>
      </c>
      <c r="B144" s="51">
        <v>1570</v>
      </c>
      <c r="C144" s="51">
        <v>615112</v>
      </c>
      <c r="D144" s="51">
        <f>C144/B144</f>
        <v>391.79108280254775</v>
      </c>
      <c r="E144" s="51">
        <v>375.13134851138352</v>
      </c>
    </row>
    <row r="146" spans="1:6" x14ac:dyDescent="0.25">
      <c r="A146" s="1" t="s">
        <v>153</v>
      </c>
      <c r="B146" s="42">
        <f>SUM(Enrolment!B59:D59)</f>
        <v>0</v>
      </c>
      <c r="C146" s="42">
        <f>SUM(Enrolment!E59:G59)</f>
        <v>0</v>
      </c>
      <c r="D146" s="42">
        <f>SUM(Enrolment!H59:J59)</f>
        <v>0</v>
      </c>
      <c r="E146" s="42">
        <f>SUM(Enrolment!K59:M59)</f>
        <v>0</v>
      </c>
      <c r="F146" s="42">
        <f>SUM(Enrolment!N59:P59)</f>
        <v>0</v>
      </c>
    </row>
    <row r="147" spans="1:6" x14ac:dyDescent="0.25">
      <c r="A147" s="1" t="s">
        <v>194</v>
      </c>
      <c r="B147" s="42">
        <f>SUMIFS($B$136:$B$144,$A$136:$A$144,'Program Summary'!$C$7)</f>
        <v>3371</v>
      </c>
      <c r="C147" s="42">
        <f>SUMIFS($B$136:$B$144,$A$136:$A$144,'Program Summary'!$C$7)</f>
        <v>3371</v>
      </c>
      <c r="D147" s="42">
        <f>SUMIFS($B$136:$B$144,$A$136:$A$144,'Program Summary'!$C$7)</f>
        <v>3371</v>
      </c>
      <c r="E147" s="42">
        <f>SUMIFS($B$136:$B$144,$A$136:$A$144,'Program Summary'!$C$7)</f>
        <v>3371</v>
      </c>
      <c r="F147" s="42">
        <f>SUMIFS($B$136:$B$144,$A$136:$A$144,'Program Summary'!$C$7)</f>
        <v>3371</v>
      </c>
    </row>
    <row r="148" spans="1:6" x14ac:dyDescent="0.25">
      <c r="A148" s="1" t="s">
        <v>195</v>
      </c>
      <c r="B148" s="46">
        <f>IFERROR(B146/B147,0)</f>
        <v>0</v>
      </c>
      <c r="C148" s="46">
        <f>IFERROR(C146/C147,0)</f>
        <v>0</v>
      </c>
      <c r="D148" s="46">
        <f>IFERROR(D146/D147,0)</f>
        <v>0</v>
      </c>
      <c r="E148" s="46">
        <f>IFERROR(E146/E147,0)</f>
        <v>0</v>
      </c>
      <c r="F148" s="46">
        <f>IFERROR(F146/F147,0)</f>
        <v>0</v>
      </c>
    </row>
    <row r="150" spans="1:6" x14ac:dyDescent="0.25">
      <c r="A150" s="1" t="s">
        <v>152</v>
      </c>
      <c r="B150" s="42">
        <f>B$148*SUMIFS($C$136:$C$144,$A$136:$A$144,'Program Summary'!$C$7)</f>
        <v>0</v>
      </c>
      <c r="C150" s="42">
        <f>C$148*SUMIFS($C$136:$C$144,$A$136:$A$144,'Program Summary'!$C$7)</f>
        <v>0</v>
      </c>
      <c r="D150" s="42">
        <f>D$148*SUMIFS($C$136:$C$144,$A$136:$A$144,'Program Summary'!$C$7)</f>
        <v>0</v>
      </c>
      <c r="E150" s="42">
        <f>E$148*SUMIFS($C$136:$C$144,$A$136:$A$144,'Program Summary'!$C$7)</f>
        <v>0</v>
      </c>
      <c r="F150" s="42">
        <f>F$148*SUMIFS($C$136:$C$144,$A$136:$A$144,'Program Summary'!$C$7)</f>
        <v>0</v>
      </c>
    </row>
  </sheetData>
  <sheetProtection algorithmName="SHA-512" hashValue="rgzJjYSY6OqXynddMqaCkgTm2GSnG02k0C5+fe7xq0swLjRvqhBBeevlhSCkMLmj2YUHRiXGru6pb87L3DyAYg==" saltValue="M0nO13hjjNpoTElomClDig==" spinCount="100000" sheet="1" objects="1" scenarios="1"/>
  <pageMargins left="0.7" right="0.7" top="0.75" bottom="0.75" header="0.3" footer="0.3"/>
  <pageSetup scale="77" fitToHeight="0" orientation="portrait" r:id="rId1"/>
  <headerFooter>
    <oddFooter>&amp;LTemplate Version Date: 10/26/2017&amp;R&amp;P</oddFooter>
  </headerFooter>
  <rowBreaks count="1" manualBreakCount="1">
    <brk id="53" max="5"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37"/>
  <sheetViews>
    <sheetView tabSelected="1" topLeftCell="A15" zoomScaleNormal="100" workbookViewId="0">
      <selection activeCell="A37" sqref="A37"/>
    </sheetView>
  </sheetViews>
  <sheetFormatPr defaultColWidth="9.140625" defaultRowHeight="15" x14ac:dyDescent="0.25"/>
  <cols>
    <col min="1" max="1" width="45.85546875" style="1" customWidth="1"/>
    <col min="2" max="2" width="14.85546875" style="4" customWidth="1"/>
    <col min="3" max="6" width="14.85546875" style="1" customWidth="1"/>
    <col min="7" max="7" width="9.140625" style="3"/>
    <col min="8" max="16384" width="9.140625" style="1"/>
  </cols>
  <sheetData>
    <row r="1" spans="1:8" ht="18.75" x14ac:dyDescent="0.3">
      <c r="A1" s="19" t="s">
        <v>167</v>
      </c>
      <c r="B1" s="14"/>
      <c r="C1" s="14"/>
      <c r="D1" s="15"/>
      <c r="E1" s="15" t="s">
        <v>37</v>
      </c>
      <c r="F1" s="115">
        <f>'Program Summary'!$C$2</f>
        <v>0</v>
      </c>
    </row>
    <row r="2" spans="1:8" x14ac:dyDescent="0.25">
      <c r="A2" s="27" t="str">
        <f>CONCATENATE("Program Name: ",'Program Summary'!C3)</f>
        <v xml:space="preserve">Program Name: </v>
      </c>
      <c r="B2" s="14"/>
      <c r="C2" s="14"/>
      <c r="D2" s="15"/>
      <c r="E2" s="15" t="s">
        <v>38</v>
      </c>
      <c r="F2" s="116">
        <f>'Program Summary'!$C$4</f>
        <v>0</v>
      </c>
    </row>
    <row r="3" spans="1:8" x14ac:dyDescent="0.25">
      <c r="A3" s="27" t="str">
        <f>CONCATENATE("Launch Date: ",'Program Summary'!C5)</f>
        <v xml:space="preserve">Launch Date: </v>
      </c>
      <c r="B3" s="14"/>
      <c r="C3" s="14"/>
      <c r="D3" s="15"/>
    </row>
    <row r="4" spans="1:8" x14ac:dyDescent="0.25">
      <c r="A4" s="2"/>
      <c r="B4" s="26"/>
      <c r="C4" s="14"/>
      <c r="D4" s="14"/>
      <c r="E4" s="14"/>
      <c r="F4" s="14"/>
    </row>
    <row r="5" spans="1:8" x14ac:dyDescent="0.25">
      <c r="A5" s="2" t="s">
        <v>204</v>
      </c>
      <c r="B5" s="20">
        <f>Enrolment!B6</f>
        <v>0</v>
      </c>
      <c r="C5" s="20">
        <f>Enrolment!E6</f>
        <v>0</v>
      </c>
      <c r="D5" s="25">
        <f>Enrolment!H6</f>
        <v>0</v>
      </c>
      <c r="E5" s="25">
        <f>Enrolment!K6</f>
        <v>0</v>
      </c>
      <c r="F5" s="20">
        <f>Enrolment!N6</f>
        <v>0</v>
      </c>
    </row>
    <row r="6" spans="1:8" x14ac:dyDescent="0.25">
      <c r="A6" s="28" t="s">
        <v>168</v>
      </c>
      <c r="B6" s="1"/>
      <c r="G6" s="25"/>
      <c r="H6" s="25"/>
    </row>
    <row r="7" spans="1:8" x14ac:dyDescent="0.25">
      <c r="A7" s="1" t="s">
        <v>169</v>
      </c>
      <c r="B7" s="42">
        <f>Enrolment!B$59</f>
        <v>0</v>
      </c>
      <c r="C7" s="42">
        <f>Enrolment!E$59</f>
        <v>0</v>
      </c>
      <c r="D7" s="42">
        <f>Enrolment!H$59</f>
        <v>0</v>
      </c>
      <c r="E7" s="42">
        <f>Enrolment!K$59</f>
        <v>0</v>
      </c>
      <c r="F7" s="42">
        <f>Enrolment!N$59</f>
        <v>0</v>
      </c>
    </row>
    <row r="8" spans="1:8" x14ac:dyDescent="0.25">
      <c r="A8" s="1" t="s">
        <v>170</v>
      </c>
      <c r="B8" s="42">
        <f>Enrolment!C$59</f>
        <v>0</v>
      </c>
      <c r="C8" s="42">
        <f>Enrolment!F$59</f>
        <v>0</v>
      </c>
      <c r="D8" s="42">
        <f>Enrolment!I$59</f>
        <v>0</v>
      </c>
      <c r="E8" s="42">
        <f>Enrolment!L$59</f>
        <v>0</v>
      </c>
      <c r="F8" s="42">
        <f>Enrolment!O$59</f>
        <v>0</v>
      </c>
    </row>
    <row r="9" spans="1:8" x14ac:dyDescent="0.25">
      <c r="A9" s="1" t="s">
        <v>171</v>
      </c>
      <c r="B9" s="42">
        <f>Enrolment!D$59</f>
        <v>0</v>
      </c>
      <c r="C9" s="42">
        <f>Enrolment!G$59</f>
        <v>0</v>
      </c>
      <c r="D9" s="42">
        <f>Enrolment!J$59</f>
        <v>0</v>
      </c>
      <c r="E9" s="42">
        <f>Enrolment!M$59</f>
        <v>0</v>
      </c>
      <c r="F9" s="42">
        <f>Enrolment!P$59</f>
        <v>0</v>
      </c>
    </row>
    <row r="10" spans="1:8" x14ac:dyDescent="0.25">
      <c r="A10" s="2" t="s">
        <v>172</v>
      </c>
      <c r="B10" s="53">
        <f>SUM(B7:B9)</f>
        <v>0</v>
      </c>
      <c r="C10" s="53">
        <f>SUM(C7:C9)</f>
        <v>0</v>
      </c>
      <c r="D10" s="53">
        <f>SUM(D7:D9)</f>
        <v>0</v>
      </c>
      <c r="E10" s="53">
        <f>SUM(E7:E9)</f>
        <v>0</v>
      </c>
      <c r="F10" s="53">
        <f>SUM(F7:F9)</f>
        <v>0</v>
      </c>
    </row>
    <row r="11" spans="1:8" x14ac:dyDescent="0.25">
      <c r="A11" s="2"/>
    </row>
    <row r="12" spans="1:8" x14ac:dyDescent="0.25">
      <c r="A12" s="33" t="s">
        <v>6</v>
      </c>
    </row>
    <row r="13" spans="1:8" x14ac:dyDescent="0.25">
      <c r="A13" s="1" t="s">
        <v>16</v>
      </c>
      <c r="B13" s="42">
        <f>SUM('Summary - Finance'!B7,'Summary - Finance'!B9)</f>
        <v>0</v>
      </c>
      <c r="C13" s="42">
        <f>SUM('Summary - Finance'!C7,'Summary - Finance'!C9)</f>
        <v>0</v>
      </c>
      <c r="D13" s="42">
        <f>SUM('Summary - Finance'!D7,'Summary - Finance'!D9)</f>
        <v>0</v>
      </c>
      <c r="E13" s="42">
        <f>SUM('Summary - Finance'!E7,'Summary - Finance'!E9)</f>
        <v>0</v>
      </c>
      <c r="F13" s="42">
        <f>SUM('Summary - Finance'!F7,'Summary - Finance'!F9)</f>
        <v>0</v>
      </c>
    </row>
    <row r="14" spans="1:8" x14ac:dyDescent="0.25">
      <c r="A14" s="1" t="s">
        <v>17</v>
      </c>
      <c r="B14" s="42">
        <f>'Summary - Finance'!B8</f>
        <v>0</v>
      </c>
      <c r="C14" s="42">
        <f>'Summary - Finance'!C8</f>
        <v>0</v>
      </c>
      <c r="D14" s="42">
        <f>'Summary - Finance'!D8</f>
        <v>0</v>
      </c>
      <c r="E14" s="42">
        <f>'Summary - Finance'!E8</f>
        <v>0</v>
      </c>
      <c r="F14" s="42">
        <f>'Summary - Finance'!F8</f>
        <v>0</v>
      </c>
    </row>
    <row r="15" spans="1:8" x14ac:dyDescent="0.25">
      <c r="A15" s="1" t="s">
        <v>29</v>
      </c>
      <c r="B15" s="42">
        <f>SUM('Summary - Finance'!B10:B11)</f>
        <v>0</v>
      </c>
      <c r="C15" s="42">
        <f>SUM('Summary - Finance'!C10:C11)</f>
        <v>0</v>
      </c>
      <c r="D15" s="42">
        <f>SUM('Summary - Finance'!D10:D11)</f>
        <v>0</v>
      </c>
      <c r="E15" s="42">
        <f>SUM('Summary - Finance'!E10:E11)</f>
        <v>0</v>
      </c>
      <c r="F15" s="42">
        <f>SUM('Summary - Finance'!F10:F11)</f>
        <v>0</v>
      </c>
    </row>
    <row r="16" spans="1:8" x14ac:dyDescent="0.25">
      <c r="A16" s="2" t="s">
        <v>5</v>
      </c>
      <c r="B16" s="54">
        <f>SUM(B13:B15)</f>
        <v>0</v>
      </c>
      <c r="C16" s="54">
        <f>SUM(C13:C15)</f>
        <v>0</v>
      </c>
      <c r="D16" s="54">
        <f>SUM(D13:D15)</f>
        <v>0</v>
      </c>
      <c r="E16" s="54">
        <f>SUM(E13:E15)</f>
        <v>0</v>
      </c>
      <c r="F16" s="54">
        <f>SUM(F13:F15)</f>
        <v>0</v>
      </c>
    </row>
    <row r="17" spans="1:7" x14ac:dyDescent="0.25">
      <c r="A17" s="2"/>
    </row>
    <row r="18" spans="1:7" x14ac:dyDescent="0.25">
      <c r="A18" s="2" t="s">
        <v>7</v>
      </c>
    </row>
    <row r="19" spans="1:7" x14ac:dyDescent="0.25">
      <c r="A19" s="1" t="s">
        <v>173</v>
      </c>
      <c r="B19" s="42">
        <f>SUM('Summary - Finance'!B23,'Summary - Finance'!B42)</f>
        <v>0</v>
      </c>
      <c r="C19" s="42">
        <f>SUM('Summary - Finance'!C23,'Summary - Finance'!C42)</f>
        <v>0</v>
      </c>
      <c r="D19" s="42">
        <f>SUM('Summary - Finance'!D23,'Summary - Finance'!D42)</f>
        <v>0</v>
      </c>
      <c r="E19" s="42">
        <f>SUM('Summary - Finance'!E23,'Summary - Finance'!E42)</f>
        <v>0</v>
      </c>
      <c r="F19" s="42">
        <f>SUM('Summary - Finance'!F23,'Summary - Finance'!F42)</f>
        <v>0</v>
      </c>
    </row>
    <row r="20" spans="1:7" x14ac:dyDescent="0.25">
      <c r="A20" s="1" t="s">
        <v>174</v>
      </c>
      <c r="B20" s="42">
        <f>'Summary - Finance'!B51</f>
        <v>0</v>
      </c>
      <c r="C20" s="42">
        <f>'Summary - Finance'!C51</f>
        <v>0</v>
      </c>
      <c r="D20" s="42">
        <f>'Summary - Finance'!D51</f>
        <v>0</v>
      </c>
      <c r="E20" s="42">
        <f>'Summary - Finance'!E51</f>
        <v>0</v>
      </c>
      <c r="F20" s="42">
        <f>'Summary - Finance'!F51</f>
        <v>0</v>
      </c>
    </row>
    <row r="21" spans="1:7" x14ac:dyDescent="0.25">
      <c r="A21" s="1" t="s">
        <v>175</v>
      </c>
      <c r="B21" s="42">
        <f>'Summary - Finance'!B60</f>
        <v>0</v>
      </c>
      <c r="C21" s="42">
        <f>'Summary - Finance'!C60</f>
        <v>0</v>
      </c>
      <c r="D21" s="42">
        <f>'Summary - Finance'!D60</f>
        <v>0</v>
      </c>
      <c r="E21" s="42">
        <f>'Summary - Finance'!E60</f>
        <v>0</v>
      </c>
      <c r="F21" s="42">
        <f>'Summary - Finance'!F60</f>
        <v>0</v>
      </c>
    </row>
    <row r="22" spans="1:7" x14ac:dyDescent="0.25">
      <c r="A22" s="2" t="s">
        <v>8</v>
      </c>
      <c r="B22" s="54">
        <f>SUM(B19:B21)</f>
        <v>0</v>
      </c>
      <c r="C22" s="54">
        <f>SUM(C19:C21)</f>
        <v>0</v>
      </c>
      <c r="D22" s="54">
        <f>SUM(D19:D21)</f>
        <v>0</v>
      </c>
      <c r="E22" s="54">
        <f>SUM(E19:E21)</f>
        <v>0</v>
      </c>
      <c r="F22" s="54">
        <f>SUM(F19:F21)</f>
        <v>0</v>
      </c>
    </row>
    <row r="23" spans="1:7" x14ac:dyDescent="0.25">
      <c r="B23" s="42"/>
      <c r="C23" s="42"/>
      <c r="D23" s="42"/>
      <c r="E23" s="42"/>
      <c r="F23" s="42"/>
    </row>
    <row r="24" spans="1:7" s="2" customFormat="1" x14ac:dyDescent="0.25">
      <c r="A24" s="2" t="s">
        <v>124</v>
      </c>
      <c r="B24" s="65">
        <f>B16-B22</f>
        <v>0</v>
      </c>
      <c r="C24" s="65">
        <f>C16-C22</f>
        <v>0</v>
      </c>
      <c r="D24" s="65">
        <f>D16-D22</f>
        <v>0</v>
      </c>
      <c r="E24" s="65">
        <f>E16-E22</f>
        <v>0</v>
      </c>
      <c r="F24" s="65">
        <f>F16-F22</f>
        <v>0</v>
      </c>
      <c r="G24" s="10"/>
    </row>
    <row r="25" spans="1:7" x14ac:dyDescent="0.25">
      <c r="A25" s="66" t="s">
        <v>15</v>
      </c>
      <c r="B25" s="67" t="str">
        <f>IFERROR(B24/B16,"")</f>
        <v/>
      </c>
      <c r="C25" s="67" t="str">
        <f>IFERROR(C24/C16,"")</f>
        <v/>
      </c>
      <c r="D25" s="67" t="str">
        <f>IFERROR(D24/D16,"")</f>
        <v/>
      </c>
      <c r="E25" s="67" t="str">
        <f>IFERROR(E24/E16,"")</f>
        <v/>
      </c>
      <c r="F25" s="67" t="str">
        <f>IFERROR(F24/F16,"")</f>
        <v/>
      </c>
    </row>
    <row r="26" spans="1:7" x14ac:dyDescent="0.25">
      <c r="A26" s="1" t="s">
        <v>279</v>
      </c>
      <c r="B26" s="67"/>
      <c r="C26" s="67"/>
      <c r="D26" s="46">
        <v>0.3</v>
      </c>
      <c r="E26" s="46">
        <v>0.3</v>
      </c>
      <c r="F26" s="46">
        <v>0.3</v>
      </c>
    </row>
    <row r="27" spans="1:7" x14ac:dyDescent="0.25">
      <c r="A27" s="66" t="s">
        <v>176</v>
      </c>
      <c r="B27" s="68">
        <f>SUM($B24:B24)</f>
        <v>0</v>
      </c>
      <c r="C27" s="68">
        <f>SUM($B24:C24)</f>
        <v>0</v>
      </c>
      <c r="D27" s="68">
        <f>SUM($B24:D24)</f>
        <v>0</v>
      </c>
      <c r="E27" s="68">
        <f>SUM($B24:E24)</f>
        <v>0</v>
      </c>
      <c r="F27" s="68">
        <f>SUM($B24:F24)</f>
        <v>0</v>
      </c>
    </row>
    <row r="28" spans="1:7" x14ac:dyDescent="0.25">
      <c r="B28" s="53"/>
      <c r="C28" s="53"/>
      <c r="D28" s="53"/>
      <c r="E28" s="53"/>
      <c r="F28" s="53"/>
    </row>
    <row r="29" spans="1:7" x14ac:dyDescent="0.25">
      <c r="A29" s="2" t="s">
        <v>177</v>
      </c>
      <c r="B29" s="42">
        <f>'Summary - Finance'!B71</f>
        <v>0</v>
      </c>
      <c r="C29" s="42">
        <f>'Summary - Finance'!C71</f>
        <v>0</v>
      </c>
      <c r="D29" s="42">
        <f>'Summary - Finance'!D71</f>
        <v>0</v>
      </c>
      <c r="E29" s="42">
        <f>'Summary - Finance'!E71</f>
        <v>0</v>
      </c>
      <c r="F29" s="42">
        <f>'Summary - Finance'!F71</f>
        <v>0</v>
      </c>
    </row>
    <row r="30" spans="1:7" x14ac:dyDescent="0.25">
      <c r="A30" s="2" t="s">
        <v>178</v>
      </c>
      <c r="B30" s="42">
        <f>'Summary - Finance'!B79</f>
        <v>0</v>
      </c>
      <c r="C30" s="42">
        <f>'Summary - Finance'!C79</f>
        <v>0</v>
      </c>
      <c r="D30" s="42">
        <f>'Summary - Finance'!D79</f>
        <v>0</v>
      </c>
      <c r="E30" s="42">
        <f>'Summary - Finance'!E79</f>
        <v>0</v>
      </c>
      <c r="F30" s="42">
        <f>'Summary - Finance'!F79</f>
        <v>0</v>
      </c>
    </row>
    <row r="31" spans="1:7" x14ac:dyDescent="0.25">
      <c r="A31" s="2"/>
      <c r="B31" s="53"/>
      <c r="C31" s="53"/>
      <c r="D31" s="53"/>
      <c r="E31" s="53"/>
      <c r="F31" s="53"/>
    </row>
    <row r="32" spans="1:7" x14ac:dyDescent="0.25">
      <c r="A32" s="2"/>
      <c r="B32" s="53"/>
      <c r="C32" s="53"/>
      <c r="D32" s="53"/>
      <c r="E32" s="53"/>
      <c r="F32" s="53"/>
    </row>
    <row r="33" spans="1:6" x14ac:dyDescent="0.25">
      <c r="A33" s="2"/>
      <c r="B33" s="53"/>
      <c r="C33" s="53"/>
      <c r="D33" s="53"/>
      <c r="E33" s="53"/>
      <c r="F33" s="53"/>
    </row>
    <row r="34" spans="1:6" x14ac:dyDescent="0.25">
      <c r="A34" s="2"/>
      <c r="B34" s="53"/>
      <c r="C34" s="53"/>
      <c r="D34" s="53"/>
      <c r="E34" s="53"/>
      <c r="F34" s="53"/>
    </row>
    <row r="35" spans="1:6" x14ac:dyDescent="0.25">
      <c r="A35" s="2"/>
      <c r="B35" s="53"/>
      <c r="C35" s="53"/>
      <c r="D35" s="53"/>
      <c r="E35" s="53"/>
      <c r="F35" s="53"/>
    </row>
    <row r="36" spans="1:6" x14ac:dyDescent="0.25">
      <c r="A36" s="2"/>
      <c r="B36" s="53"/>
      <c r="C36" s="53"/>
      <c r="D36" s="53"/>
      <c r="E36" s="53"/>
      <c r="F36" s="53"/>
    </row>
    <row r="37" spans="1:6" x14ac:dyDescent="0.25">
      <c r="A37" s="2"/>
      <c r="B37" s="53"/>
      <c r="C37" s="53"/>
      <c r="D37" s="53"/>
      <c r="E37" s="53"/>
      <c r="F37" s="53"/>
    </row>
  </sheetData>
  <sheetProtection algorithmName="SHA-512" hashValue="uTwVL2NcS5RML0IIKGxdDNDXM9e2kUAIcOoiuKvgPilLsOO7Rz58fkq0fbU5YDYZQ/MHjSGz8/rWAE8YZRQrcA==" saltValue="SHuqBmIDAFnqAd8Vo9dKkw==" spinCount="100000" sheet="1" objects="1" scenarios="1"/>
  <pageMargins left="0.7" right="0.7" top="0.75" bottom="0.75" header="0.3" footer="0.3"/>
  <pageSetup fitToHeight="0" orientation="landscape" r:id="rId1"/>
  <headerFooter>
    <oddFooter>&amp;LTemplate Version Date: 10/26/2017&amp;R&amp;P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0"/>
  <sheetViews>
    <sheetView zoomScaleNormal="100" workbookViewId="0">
      <selection activeCell="D52" sqref="D52"/>
    </sheetView>
  </sheetViews>
  <sheetFormatPr defaultColWidth="9.140625" defaultRowHeight="15" x14ac:dyDescent="0.25"/>
  <cols>
    <col min="1" max="1" width="27.140625" style="121" customWidth="1"/>
    <col min="2" max="2" width="9.140625" style="121" customWidth="1"/>
    <col min="3" max="3" width="11.85546875" style="121" customWidth="1"/>
    <col min="4" max="4" width="12.140625" style="121" customWidth="1"/>
    <col min="5" max="5" width="12.42578125" style="121" customWidth="1"/>
    <col min="6" max="6" width="11.140625" style="121" customWidth="1"/>
    <col min="7" max="7" width="10.85546875" style="121" customWidth="1"/>
    <col min="8" max="8" width="9.140625" style="121" hidden="1" customWidth="1"/>
    <col min="9" max="16384" width="9.140625" style="121"/>
  </cols>
  <sheetData>
    <row r="1" spans="1:7" ht="31.5" x14ac:dyDescent="0.5">
      <c r="A1" s="119" t="s">
        <v>243</v>
      </c>
      <c r="B1" s="120"/>
      <c r="C1" s="120"/>
      <c r="D1" s="120"/>
    </row>
    <row r="3" spans="1:7" ht="21" customHeight="1" x14ac:dyDescent="0.25">
      <c r="A3" s="122" t="s">
        <v>242</v>
      </c>
      <c r="D3" s="172" t="s">
        <v>263</v>
      </c>
      <c r="E3" s="173"/>
      <c r="F3" s="173"/>
      <c r="G3" s="173"/>
    </row>
    <row r="4" spans="1:7" ht="21" customHeight="1" x14ac:dyDescent="0.25">
      <c r="A4" s="122" t="s">
        <v>241</v>
      </c>
      <c r="C4" s="123"/>
      <c r="D4" s="174">
        <f>'Program Summary'!C3</f>
        <v>0</v>
      </c>
      <c r="E4" s="174"/>
      <c r="F4" s="174"/>
      <c r="G4" s="174"/>
    </row>
    <row r="5" spans="1:7" ht="21.75" customHeight="1" x14ac:dyDescent="0.25">
      <c r="A5" s="122" t="s">
        <v>246</v>
      </c>
      <c r="D5" s="171" t="s">
        <v>244</v>
      </c>
      <c r="E5" s="171"/>
      <c r="F5" s="171"/>
      <c r="G5" s="171"/>
    </row>
    <row r="6" spans="1:7" ht="15.75" thickBot="1" x14ac:dyDescent="0.3"/>
    <row r="7" spans="1:7" x14ac:dyDescent="0.25">
      <c r="A7" s="175" t="s">
        <v>240</v>
      </c>
      <c r="B7" s="176"/>
      <c r="C7" s="124" t="s">
        <v>239</v>
      </c>
      <c r="D7" s="124" t="s">
        <v>238</v>
      </c>
      <c r="E7" s="124" t="s">
        <v>237</v>
      </c>
      <c r="F7" s="124" t="s">
        <v>236</v>
      </c>
      <c r="G7" s="125" t="s">
        <v>235</v>
      </c>
    </row>
    <row r="8" spans="1:7" x14ac:dyDescent="0.25">
      <c r="A8" s="122" t="s">
        <v>126</v>
      </c>
    </row>
    <row r="9" spans="1:7" x14ac:dyDescent="0.25">
      <c r="A9" s="170"/>
      <c r="B9" s="170"/>
      <c r="C9" s="16">
        <v>0</v>
      </c>
      <c r="D9" s="16">
        <v>0</v>
      </c>
      <c r="E9" s="16">
        <v>0</v>
      </c>
      <c r="F9" s="16">
        <v>0</v>
      </c>
      <c r="G9" s="16">
        <v>0</v>
      </c>
    </row>
    <row r="10" spans="1:7" x14ac:dyDescent="0.25">
      <c r="A10" s="170"/>
      <c r="B10" s="170"/>
      <c r="C10" s="16">
        <v>0</v>
      </c>
      <c r="D10" s="16">
        <v>0</v>
      </c>
      <c r="E10" s="16">
        <v>0</v>
      </c>
      <c r="F10" s="16">
        <v>0</v>
      </c>
      <c r="G10" s="16">
        <v>0</v>
      </c>
    </row>
    <row r="11" spans="1:7" x14ac:dyDescent="0.25">
      <c r="A11" s="170"/>
      <c r="B11" s="170"/>
      <c r="C11" s="16">
        <v>0</v>
      </c>
      <c r="D11" s="16">
        <v>0</v>
      </c>
      <c r="E11" s="16">
        <v>0</v>
      </c>
      <c r="F11" s="16">
        <v>0</v>
      </c>
      <c r="G11" s="16">
        <v>0</v>
      </c>
    </row>
    <row r="12" spans="1:7" x14ac:dyDescent="0.25">
      <c r="A12" s="170"/>
      <c r="B12" s="170"/>
      <c r="C12" s="16">
        <v>0</v>
      </c>
      <c r="D12" s="16">
        <v>0</v>
      </c>
      <c r="E12" s="16">
        <v>0</v>
      </c>
      <c r="F12" s="16">
        <v>0</v>
      </c>
      <c r="G12" s="16">
        <v>0</v>
      </c>
    </row>
    <row r="13" spans="1:7" x14ac:dyDescent="0.25">
      <c r="A13" s="170"/>
      <c r="B13" s="170"/>
      <c r="C13" s="16">
        <v>0</v>
      </c>
      <c r="D13" s="16">
        <v>0</v>
      </c>
      <c r="E13" s="16">
        <v>0</v>
      </c>
      <c r="F13" s="16">
        <v>0</v>
      </c>
      <c r="G13" s="16">
        <v>0</v>
      </c>
    </row>
    <row r="14" spans="1:7" x14ac:dyDescent="0.25">
      <c r="A14" s="122" t="s">
        <v>247</v>
      </c>
    </row>
    <row r="15" spans="1:7" x14ac:dyDescent="0.25">
      <c r="A15" s="170"/>
      <c r="B15" s="170"/>
      <c r="C15" s="16">
        <v>0</v>
      </c>
      <c r="D15" s="16">
        <v>0</v>
      </c>
      <c r="E15" s="16">
        <v>0</v>
      </c>
      <c r="F15" s="16">
        <v>0</v>
      </c>
      <c r="G15" s="16">
        <v>0</v>
      </c>
    </row>
    <row r="16" spans="1:7" x14ac:dyDescent="0.25">
      <c r="A16" s="170"/>
      <c r="B16" s="170"/>
      <c r="C16" s="16">
        <v>0</v>
      </c>
      <c r="D16" s="16">
        <v>0</v>
      </c>
      <c r="E16" s="16">
        <v>0</v>
      </c>
      <c r="F16" s="16">
        <v>0</v>
      </c>
      <c r="G16" s="16">
        <v>0</v>
      </c>
    </row>
    <row r="17" spans="1:7" x14ac:dyDescent="0.25">
      <c r="A17" s="170"/>
      <c r="B17" s="170"/>
      <c r="C17" s="16">
        <v>0</v>
      </c>
      <c r="D17" s="16">
        <v>0</v>
      </c>
      <c r="E17" s="16">
        <v>0</v>
      </c>
      <c r="F17" s="16">
        <v>0</v>
      </c>
      <c r="G17" s="16">
        <v>0</v>
      </c>
    </row>
    <row r="18" spans="1:7" x14ac:dyDescent="0.25">
      <c r="A18" s="170"/>
      <c r="B18" s="170"/>
      <c r="C18" s="16">
        <v>0</v>
      </c>
      <c r="D18" s="16">
        <v>0</v>
      </c>
      <c r="E18" s="16">
        <v>0</v>
      </c>
      <c r="F18" s="16">
        <v>0</v>
      </c>
      <c r="G18" s="16">
        <v>0</v>
      </c>
    </row>
    <row r="19" spans="1:7" x14ac:dyDescent="0.25">
      <c r="A19" s="170"/>
      <c r="B19" s="170"/>
      <c r="C19" s="16">
        <v>0</v>
      </c>
      <c r="D19" s="16">
        <v>0</v>
      </c>
      <c r="E19" s="16">
        <v>0</v>
      </c>
      <c r="F19" s="16">
        <v>0</v>
      </c>
      <c r="G19" s="16">
        <v>0</v>
      </c>
    </row>
    <row r="20" spans="1:7" x14ac:dyDescent="0.25">
      <c r="A20" s="122" t="s">
        <v>172</v>
      </c>
      <c r="B20" s="126"/>
      <c r="C20" s="127">
        <f>SUM(C9:C19)</f>
        <v>0</v>
      </c>
      <c r="D20" s="127">
        <f>SUM(D9:D19)</f>
        <v>0</v>
      </c>
      <c r="E20" s="127">
        <f>SUM(E9:E19)</f>
        <v>0</v>
      </c>
      <c r="F20" s="127">
        <f>SUM(F9:F19)</f>
        <v>0</v>
      </c>
      <c r="G20" s="127">
        <f>SUM(G9:G19)</f>
        <v>0</v>
      </c>
    </row>
    <row r="29" spans="1:7" x14ac:dyDescent="0.25">
      <c r="A29" s="145" t="s">
        <v>244</v>
      </c>
    </row>
    <row r="30" spans="1:7" x14ac:dyDescent="0.25">
      <c r="A30" s="145" t="s">
        <v>245</v>
      </c>
    </row>
  </sheetData>
  <sheetProtection algorithmName="SHA-512" hashValue="dG/V/XWAYu4q3V/uy/J3uZKcMM78gZR0Xm46BdAFjcQj4ibdrlYsu92imhXFh9/7M6lay+y90+qcobujtj/ZWw==" saltValue="/d3fq1ruXnHaU7gBtkoK5Q==" spinCount="100000" sheet="1" objects="1"/>
  <mergeCells count="14">
    <mergeCell ref="A18:B18"/>
    <mergeCell ref="A19:B19"/>
    <mergeCell ref="A17:B17"/>
    <mergeCell ref="D5:G5"/>
    <mergeCell ref="D3:G3"/>
    <mergeCell ref="D4:G4"/>
    <mergeCell ref="A15:B15"/>
    <mergeCell ref="A16:B16"/>
    <mergeCell ref="A10:B10"/>
    <mergeCell ref="A11:B11"/>
    <mergeCell ref="A9:B9"/>
    <mergeCell ref="A12:B12"/>
    <mergeCell ref="A7:B7"/>
    <mergeCell ref="A13:B13"/>
  </mergeCells>
  <dataValidations count="1">
    <dataValidation type="list" allowBlank="1" showInputMessage="1" showErrorMessage="1" sqref="D5" xr:uid="{00000000-0002-0000-0800-000000000000}">
      <formula1>$A$29:$A$30</formula1>
    </dataValidation>
  </dataValidations>
  <pageMargins left="0.45" right="0.45"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1"/>
  <sheetViews>
    <sheetView zoomScaleNormal="100" workbookViewId="0">
      <selection activeCell="N58" sqref="N58"/>
    </sheetView>
  </sheetViews>
  <sheetFormatPr defaultColWidth="9.140625" defaultRowHeight="15" x14ac:dyDescent="0.25"/>
  <cols>
    <col min="1" max="1" width="27.140625" style="121" customWidth="1"/>
    <col min="2" max="2" width="9.140625" style="121" customWidth="1"/>
    <col min="3" max="3" width="11.85546875" style="121" customWidth="1"/>
    <col min="4" max="4" width="12.140625" style="121" customWidth="1"/>
    <col min="5" max="5" width="12.42578125" style="121" customWidth="1"/>
    <col min="6" max="6" width="11.140625" style="121" customWidth="1"/>
    <col min="7" max="7" width="10.85546875" style="121" customWidth="1"/>
    <col min="8" max="8" width="9.140625" style="121" hidden="1" customWidth="1"/>
    <col min="9" max="16384" width="9.140625" style="121"/>
  </cols>
  <sheetData>
    <row r="1" spans="1:7" ht="31.5" x14ac:dyDescent="0.5">
      <c r="A1" s="119" t="s">
        <v>243</v>
      </c>
      <c r="B1" s="120"/>
      <c r="C1" s="120"/>
      <c r="D1" s="120"/>
    </row>
    <row r="3" spans="1:7" ht="21" customHeight="1" x14ac:dyDescent="0.25">
      <c r="A3" s="122" t="s">
        <v>242</v>
      </c>
      <c r="D3" s="173" t="s">
        <v>248</v>
      </c>
      <c r="E3" s="173"/>
      <c r="F3" s="173"/>
      <c r="G3" s="173"/>
    </row>
    <row r="4" spans="1:7" ht="21" customHeight="1" x14ac:dyDescent="0.25">
      <c r="A4" s="122" t="s">
        <v>241</v>
      </c>
      <c r="C4" s="123"/>
      <c r="D4" s="174">
        <f>'Program Summary'!C3</f>
        <v>0</v>
      </c>
      <c r="E4" s="174"/>
      <c r="F4" s="174"/>
      <c r="G4" s="174"/>
    </row>
    <row r="5" spans="1:7" ht="21.75" customHeight="1" x14ac:dyDescent="0.25">
      <c r="A5" s="122" t="s">
        <v>246</v>
      </c>
      <c r="D5" s="171" t="s">
        <v>244</v>
      </c>
      <c r="E5" s="171"/>
      <c r="F5" s="171"/>
      <c r="G5" s="171"/>
    </row>
    <row r="6" spans="1:7" ht="15.75" thickBot="1" x14ac:dyDescent="0.3"/>
    <row r="7" spans="1:7" x14ac:dyDescent="0.25">
      <c r="A7" s="175" t="s">
        <v>240</v>
      </c>
      <c r="B7" s="176"/>
      <c r="C7" s="124" t="s">
        <v>239</v>
      </c>
      <c r="D7" s="124" t="s">
        <v>238</v>
      </c>
      <c r="E7" s="124" t="s">
        <v>237</v>
      </c>
      <c r="F7" s="124" t="s">
        <v>236</v>
      </c>
      <c r="G7" s="125" t="s">
        <v>235</v>
      </c>
    </row>
    <row r="8" spans="1:7" x14ac:dyDescent="0.25">
      <c r="A8" s="122" t="s">
        <v>126</v>
      </c>
    </row>
    <row r="9" spans="1:7" x14ac:dyDescent="0.25">
      <c r="A9" s="170"/>
      <c r="B9" s="170"/>
      <c r="C9" s="16">
        <v>0</v>
      </c>
      <c r="D9" s="16">
        <v>0</v>
      </c>
      <c r="E9" s="16">
        <v>0</v>
      </c>
      <c r="F9" s="16">
        <v>0</v>
      </c>
      <c r="G9" s="16">
        <v>0</v>
      </c>
    </row>
    <row r="10" spans="1:7" x14ac:dyDescent="0.25">
      <c r="A10" s="170"/>
      <c r="B10" s="170"/>
      <c r="C10" s="16">
        <v>0</v>
      </c>
      <c r="D10" s="16">
        <v>0</v>
      </c>
      <c r="E10" s="16">
        <v>0</v>
      </c>
      <c r="F10" s="16">
        <v>0</v>
      </c>
      <c r="G10" s="16">
        <v>0</v>
      </c>
    </row>
    <row r="11" spans="1:7" x14ac:dyDescent="0.25">
      <c r="A11" s="170"/>
      <c r="B11" s="170"/>
      <c r="C11" s="16">
        <v>0</v>
      </c>
      <c r="D11" s="16">
        <v>0</v>
      </c>
      <c r="E11" s="16">
        <v>0</v>
      </c>
      <c r="F11" s="16">
        <v>0</v>
      </c>
      <c r="G11" s="16">
        <v>0</v>
      </c>
    </row>
    <row r="12" spans="1:7" x14ac:dyDescent="0.25">
      <c r="A12" s="170"/>
      <c r="B12" s="170"/>
      <c r="C12" s="16">
        <v>0</v>
      </c>
      <c r="D12" s="16">
        <v>0</v>
      </c>
      <c r="E12" s="16">
        <v>0</v>
      </c>
      <c r="F12" s="16">
        <v>0</v>
      </c>
      <c r="G12" s="16">
        <v>0</v>
      </c>
    </row>
    <row r="13" spans="1:7" x14ac:dyDescent="0.25">
      <c r="A13" s="170"/>
      <c r="B13" s="170"/>
      <c r="C13" s="16">
        <v>0</v>
      </c>
      <c r="D13" s="16">
        <v>0</v>
      </c>
      <c r="E13" s="16">
        <v>0</v>
      </c>
      <c r="F13" s="16">
        <v>0</v>
      </c>
      <c r="G13" s="16">
        <v>0</v>
      </c>
    </row>
    <row r="14" spans="1:7" x14ac:dyDescent="0.25">
      <c r="A14" s="122" t="s">
        <v>247</v>
      </c>
    </row>
    <row r="15" spans="1:7" x14ac:dyDescent="0.25">
      <c r="A15" s="170"/>
      <c r="B15" s="170"/>
      <c r="C15" s="16">
        <v>0</v>
      </c>
      <c r="D15" s="16">
        <v>0</v>
      </c>
      <c r="E15" s="16">
        <v>0</v>
      </c>
      <c r="F15" s="16">
        <v>0</v>
      </c>
      <c r="G15" s="16">
        <v>0</v>
      </c>
    </row>
    <row r="16" spans="1:7" x14ac:dyDescent="0.25">
      <c r="A16" s="170"/>
      <c r="B16" s="170"/>
      <c r="C16" s="16">
        <v>0</v>
      </c>
      <c r="D16" s="16">
        <v>0</v>
      </c>
      <c r="E16" s="16">
        <v>0</v>
      </c>
      <c r="F16" s="16">
        <v>0</v>
      </c>
      <c r="G16" s="16">
        <v>0</v>
      </c>
    </row>
    <row r="17" spans="1:7" x14ac:dyDescent="0.25">
      <c r="A17" s="170"/>
      <c r="B17" s="170"/>
      <c r="C17" s="16">
        <v>0</v>
      </c>
      <c r="D17" s="16">
        <v>0</v>
      </c>
      <c r="E17" s="16">
        <v>0</v>
      </c>
      <c r="F17" s="16">
        <v>0</v>
      </c>
      <c r="G17" s="16">
        <v>0</v>
      </c>
    </row>
    <row r="18" spans="1:7" x14ac:dyDescent="0.25">
      <c r="A18" s="170"/>
      <c r="B18" s="170"/>
      <c r="C18" s="16">
        <v>0</v>
      </c>
      <c r="D18" s="16">
        <v>0</v>
      </c>
      <c r="E18" s="16">
        <v>0</v>
      </c>
      <c r="F18" s="16">
        <v>0</v>
      </c>
      <c r="G18" s="16">
        <v>0</v>
      </c>
    </row>
    <row r="19" spans="1:7" x14ac:dyDescent="0.25">
      <c r="A19" s="170"/>
      <c r="B19" s="170"/>
      <c r="C19" s="16">
        <v>0</v>
      </c>
      <c r="D19" s="16">
        <v>0</v>
      </c>
      <c r="E19" s="16">
        <v>0</v>
      </c>
      <c r="F19" s="16">
        <v>0</v>
      </c>
      <c r="G19" s="16">
        <v>0</v>
      </c>
    </row>
    <row r="20" spans="1:7" x14ac:dyDescent="0.25">
      <c r="A20" s="122" t="s">
        <v>172</v>
      </c>
      <c r="B20" s="126"/>
      <c r="C20" s="127">
        <f>SUM(C9:C19)</f>
        <v>0</v>
      </c>
      <c r="D20" s="127">
        <f>SUM(D9:D19)</f>
        <v>0</v>
      </c>
      <c r="E20" s="127">
        <f>SUM(E9:E19)</f>
        <v>0</v>
      </c>
      <c r="F20" s="127">
        <f>SUM(F9:F19)</f>
        <v>0</v>
      </c>
      <c r="G20" s="127">
        <f>SUM(G9:G19)</f>
        <v>0</v>
      </c>
    </row>
    <row r="30" spans="1:7" x14ac:dyDescent="0.25">
      <c r="A30" s="145" t="s">
        <v>244</v>
      </c>
    </row>
    <row r="31" spans="1:7" x14ac:dyDescent="0.25">
      <c r="A31" s="145" t="s">
        <v>245</v>
      </c>
    </row>
  </sheetData>
  <sheetProtection algorithmName="SHA-512" hashValue="sfuUtrqybAsM7ZbQSHidaTpRatk9QBYnJzvnx+0gYsYe0ExbIkIJzbuEwMrdwHu248aYY4AfkcByH8sP5T0c/w==" saltValue="amTvu9UDA8wwpZ7VSXIT0Q==" spinCount="100000" sheet="1" objects="1"/>
  <mergeCells count="14">
    <mergeCell ref="A18:B18"/>
    <mergeCell ref="A19:B19"/>
    <mergeCell ref="A17:B17"/>
    <mergeCell ref="D3:G3"/>
    <mergeCell ref="D4:G4"/>
    <mergeCell ref="D5:G5"/>
    <mergeCell ref="A7:B7"/>
    <mergeCell ref="A9:B9"/>
    <mergeCell ref="A10:B10"/>
    <mergeCell ref="A11:B11"/>
    <mergeCell ref="A12:B12"/>
    <mergeCell ref="A13:B13"/>
    <mergeCell ref="A15:B15"/>
    <mergeCell ref="A16:B16"/>
  </mergeCells>
  <dataValidations count="1">
    <dataValidation type="list" allowBlank="1" showInputMessage="1" showErrorMessage="1" sqref="D5" xr:uid="{00000000-0002-0000-0900-000000000000}">
      <formula1>$A$30:$A$31</formula1>
    </dataValidation>
  </dataValidations>
  <pageMargins left="0.45" right="0.45"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1"/>
  <sheetViews>
    <sheetView zoomScaleNormal="100" workbookViewId="0">
      <selection activeCell="A31" sqref="A31:XFD39"/>
    </sheetView>
  </sheetViews>
  <sheetFormatPr defaultColWidth="9.140625" defaultRowHeight="15" x14ac:dyDescent="0.25"/>
  <cols>
    <col min="1" max="1" width="27.140625" style="121" customWidth="1"/>
    <col min="2" max="2" width="9.140625" style="121" customWidth="1"/>
    <col min="3" max="3" width="11.85546875" style="121" customWidth="1"/>
    <col min="4" max="4" width="12.140625" style="121" customWidth="1"/>
    <col min="5" max="5" width="12.42578125" style="121" customWidth="1"/>
    <col min="6" max="6" width="11.140625" style="121" customWidth="1"/>
    <col min="7" max="7" width="10.85546875" style="121" customWidth="1"/>
    <col min="8" max="8" width="9.140625" style="121" hidden="1" customWidth="1"/>
    <col min="9" max="16384" width="9.140625" style="121"/>
  </cols>
  <sheetData>
    <row r="1" spans="1:7" ht="31.5" x14ac:dyDescent="0.5">
      <c r="A1" s="119" t="s">
        <v>243</v>
      </c>
      <c r="B1" s="120"/>
      <c r="C1" s="120"/>
      <c r="D1" s="120"/>
    </row>
    <row r="3" spans="1:7" ht="21" customHeight="1" x14ac:dyDescent="0.25">
      <c r="A3" s="122" t="s">
        <v>242</v>
      </c>
      <c r="D3" s="173" t="s">
        <v>249</v>
      </c>
      <c r="E3" s="173"/>
      <c r="F3" s="173"/>
      <c r="G3" s="173"/>
    </row>
    <row r="4" spans="1:7" ht="21" customHeight="1" x14ac:dyDescent="0.25">
      <c r="A4" s="122" t="s">
        <v>241</v>
      </c>
      <c r="C4" s="123"/>
      <c r="D4" s="174">
        <f>'Program Summary'!C3</f>
        <v>0</v>
      </c>
      <c r="E4" s="174"/>
      <c r="F4" s="174"/>
      <c r="G4" s="174"/>
    </row>
    <row r="5" spans="1:7" ht="21.75" customHeight="1" x14ac:dyDescent="0.25">
      <c r="A5" s="122" t="s">
        <v>246</v>
      </c>
      <c r="D5" s="171" t="s">
        <v>244</v>
      </c>
      <c r="E5" s="171"/>
      <c r="F5" s="171"/>
      <c r="G5" s="171"/>
    </row>
    <row r="6" spans="1:7" ht="15.75" thickBot="1" x14ac:dyDescent="0.3"/>
    <row r="7" spans="1:7" x14ac:dyDescent="0.25">
      <c r="A7" s="175" t="s">
        <v>240</v>
      </c>
      <c r="B7" s="176"/>
      <c r="C7" s="124" t="s">
        <v>239</v>
      </c>
      <c r="D7" s="124" t="s">
        <v>238</v>
      </c>
      <c r="E7" s="124" t="s">
        <v>237</v>
      </c>
      <c r="F7" s="124" t="s">
        <v>236</v>
      </c>
      <c r="G7" s="125" t="s">
        <v>235</v>
      </c>
    </row>
    <row r="8" spans="1:7" x14ac:dyDescent="0.25">
      <c r="A8" s="122" t="s">
        <v>126</v>
      </c>
    </row>
    <row r="9" spans="1:7" x14ac:dyDescent="0.25">
      <c r="A9" s="170"/>
      <c r="B9" s="170"/>
      <c r="C9" s="16">
        <v>0</v>
      </c>
      <c r="D9" s="16">
        <v>0</v>
      </c>
      <c r="E9" s="16">
        <v>0</v>
      </c>
      <c r="F9" s="16">
        <v>0</v>
      </c>
      <c r="G9" s="16">
        <v>0</v>
      </c>
    </row>
    <row r="10" spans="1:7" x14ac:dyDescent="0.25">
      <c r="A10" s="170"/>
      <c r="B10" s="170"/>
      <c r="C10" s="16">
        <v>0</v>
      </c>
      <c r="D10" s="16">
        <v>0</v>
      </c>
      <c r="E10" s="16">
        <v>0</v>
      </c>
      <c r="F10" s="16">
        <v>0</v>
      </c>
      <c r="G10" s="16">
        <v>0</v>
      </c>
    </row>
    <row r="11" spans="1:7" x14ac:dyDescent="0.25">
      <c r="A11" s="170"/>
      <c r="B11" s="170"/>
      <c r="C11" s="16">
        <v>0</v>
      </c>
      <c r="D11" s="16">
        <v>0</v>
      </c>
      <c r="E11" s="16">
        <v>0</v>
      </c>
      <c r="F11" s="16">
        <v>0</v>
      </c>
      <c r="G11" s="16">
        <v>0</v>
      </c>
    </row>
    <row r="12" spans="1:7" x14ac:dyDescent="0.25">
      <c r="A12" s="170"/>
      <c r="B12" s="170"/>
      <c r="C12" s="16">
        <v>0</v>
      </c>
      <c r="D12" s="16">
        <v>0</v>
      </c>
      <c r="E12" s="16">
        <v>0</v>
      </c>
      <c r="F12" s="16">
        <v>0</v>
      </c>
      <c r="G12" s="16">
        <v>0</v>
      </c>
    </row>
    <row r="13" spans="1:7" x14ac:dyDescent="0.25">
      <c r="A13" s="170"/>
      <c r="B13" s="170"/>
      <c r="C13" s="16">
        <v>0</v>
      </c>
      <c r="D13" s="16">
        <v>0</v>
      </c>
      <c r="E13" s="16">
        <v>0</v>
      </c>
      <c r="F13" s="16">
        <v>0</v>
      </c>
      <c r="G13" s="16">
        <v>0</v>
      </c>
    </row>
    <row r="14" spans="1:7" x14ac:dyDescent="0.25">
      <c r="A14" s="122" t="s">
        <v>247</v>
      </c>
    </row>
    <row r="15" spans="1:7" x14ac:dyDescent="0.25">
      <c r="A15" s="170"/>
      <c r="B15" s="170"/>
      <c r="C15" s="16">
        <v>0</v>
      </c>
      <c r="D15" s="16">
        <v>0</v>
      </c>
      <c r="E15" s="16">
        <v>0</v>
      </c>
      <c r="F15" s="16">
        <v>0</v>
      </c>
      <c r="G15" s="16">
        <v>0</v>
      </c>
    </row>
    <row r="16" spans="1:7" x14ac:dyDescent="0.25">
      <c r="A16" s="170"/>
      <c r="B16" s="170"/>
      <c r="C16" s="16">
        <v>0</v>
      </c>
      <c r="D16" s="16">
        <v>0</v>
      </c>
      <c r="E16" s="16">
        <v>0</v>
      </c>
      <c r="F16" s="16">
        <v>0</v>
      </c>
      <c r="G16" s="16">
        <v>0</v>
      </c>
    </row>
    <row r="17" spans="1:7" x14ac:dyDescent="0.25">
      <c r="A17" s="170"/>
      <c r="B17" s="170"/>
      <c r="C17" s="16">
        <v>0</v>
      </c>
      <c r="D17" s="16">
        <v>0</v>
      </c>
      <c r="E17" s="16">
        <v>0</v>
      </c>
      <c r="F17" s="16">
        <v>0</v>
      </c>
      <c r="G17" s="16">
        <v>0</v>
      </c>
    </row>
    <row r="18" spans="1:7" x14ac:dyDescent="0.25">
      <c r="A18" s="170"/>
      <c r="B18" s="170"/>
      <c r="C18" s="16">
        <v>0</v>
      </c>
      <c r="D18" s="16">
        <v>0</v>
      </c>
      <c r="E18" s="16">
        <v>0</v>
      </c>
      <c r="F18" s="16">
        <v>0</v>
      </c>
      <c r="G18" s="16">
        <v>0</v>
      </c>
    </row>
    <row r="19" spans="1:7" x14ac:dyDescent="0.25">
      <c r="A19" s="170"/>
      <c r="B19" s="170"/>
      <c r="C19" s="16">
        <v>0</v>
      </c>
      <c r="D19" s="16">
        <v>0</v>
      </c>
      <c r="E19" s="16">
        <v>0</v>
      </c>
      <c r="F19" s="16">
        <v>0</v>
      </c>
      <c r="G19" s="16">
        <v>0</v>
      </c>
    </row>
    <row r="20" spans="1:7" x14ac:dyDescent="0.25">
      <c r="A20" s="122" t="s">
        <v>172</v>
      </c>
      <c r="B20" s="126"/>
      <c r="C20" s="127">
        <f>SUM(C9:C19)</f>
        <v>0</v>
      </c>
      <c r="D20" s="127">
        <f>SUM(D9:D19)</f>
        <v>0</v>
      </c>
      <c r="E20" s="127">
        <f>SUM(E9:E19)</f>
        <v>0</v>
      </c>
      <c r="F20" s="127">
        <f>SUM(F9:F19)</f>
        <v>0</v>
      </c>
      <c r="G20" s="127">
        <f>SUM(G9:G19)</f>
        <v>0</v>
      </c>
    </row>
    <row r="21" spans="1:7" x14ac:dyDescent="0.25">
      <c r="A21" s="122"/>
      <c r="B21" s="126"/>
      <c r="C21" s="127"/>
      <c r="D21" s="127"/>
      <c r="E21" s="127"/>
      <c r="F21" s="127"/>
      <c r="G21" s="127"/>
    </row>
    <row r="22" spans="1:7" x14ac:dyDescent="0.25">
      <c r="A22" s="122" t="s">
        <v>256</v>
      </c>
      <c r="B22" s="147"/>
      <c r="C22" s="147">
        <f>SUM(Enrolment!$B59:$D59)*60</f>
        <v>0</v>
      </c>
      <c r="D22" s="147">
        <f>SUM(Enrolment!$E59:$G59)*60</f>
        <v>0</v>
      </c>
      <c r="E22" s="147">
        <f>SUM(Enrolment!$H59:$J59)*60</f>
        <v>0</v>
      </c>
      <c r="F22" s="147">
        <f>SUM(Enrolment!$K59:$M59)*60</f>
        <v>0</v>
      </c>
      <c r="G22" s="147">
        <f>SUM(Enrolment!$N59:$P59)*60</f>
        <v>0</v>
      </c>
    </row>
    <row r="31" spans="1:7" x14ac:dyDescent="0.25">
      <c r="A31" s="145" t="s">
        <v>245</v>
      </c>
    </row>
  </sheetData>
  <sheetProtection algorithmName="SHA-512" hashValue="+0Hwx42k1PEgp/QS06Y6bqJc/5PEWxzry9Eojowof7Cgkc39RFqUSqDibzO33/ZWLHMnhHcs6L+hjhXgPezm3w==" saltValue="nzjHrbngvMt0PZw/ED6dvA==" spinCount="100000" sheet="1" objects="1"/>
  <mergeCells count="14">
    <mergeCell ref="A18:B18"/>
    <mergeCell ref="A19:B19"/>
    <mergeCell ref="A17:B17"/>
    <mergeCell ref="D3:G3"/>
    <mergeCell ref="D4:G4"/>
    <mergeCell ref="D5:G5"/>
    <mergeCell ref="A7:B7"/>
    <mergeCell ref="A9:B9"/>
    <mergeCell ref="A10:B10"/>
    <mergeCell ref="A11:B11"/>
    <mergeCell ref="A12:B12"/>
    <mergeCell ref="A13:B13"/>
    <mergeCell ref="A15:B15"/>
    <mergeCell ref="A16:B16"/>
  </mergeCells>
  <dataValidations count="1">
    <dataValidation type="list" allowBlank="1" showInputMessage="1" showErrorMessage="1" sqref="D5" xr:uid="{00000000-0002-0000-0A00-000000000000}">
      <formula1>$A$31:$A$31</formula1>
    </dataValidation>
  </dataValidations>
  <pageMargins left="0.45" right="0.45"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1"/>
  <sheetViews>
    <sheetView zoomScaleNormal="100" workbookViewId="0">
      <selection activeCell="M61" sqref="M61"/>
    </sheetView>
  </sheetViews>
  <sheetFormatPr defaultColWidth="9.140625" defaultRowHeight="15" x14ac:dyDescent="0.25"/>
  <cols>
    <col min="1" max="1" width="27.140625" style="121" customWidth="1"/>
    <col min="2" max="2" width="9.140625" style="121" customWidth="1"/>
    <col min="3" max="3" width="11.85546875" style="121" customWidth="1"/>
    <col min="4" max="4" width="12.140625" style="121" customWidth="1"/>
    <col min="5" max="5" width="12.42578125" style="121" customWidth="1"/>
    <col min="6" max="6" width="11.140625" style="121" customWidth="1"/>
    <col min="7" max="7" width="10.85546875" style="121" customWidth="1"/>
    <col min="8" max="8" width="9.140625" style="121" hidden="1" customWidth="1"/>
    <col min="9" max="16384" width="9.140625" style="121"/>
  </cols>
  <sheetData>
    <row r="1" spans="1:7" ht="31.5" x14ac:dyDescent="0.5">
      <c r="A1" s="119" t="s">
        <v>243</v>
      </c>
      <c r="B1" s="120"/>
      <c r="C1" s="120"/>
      <c r="D1" s="120"/>
    </row>
    <row r="3" spans="1:7" ht="21" customHeight="1" x14ac:dyDescent="0.25">
      <c r="A3" s="122" t="s">
        <v>242</v>
      </c>
      <c r="D3" s="173" t="s">
        <v>123</v>
      </c>
      <c r="E3" s="173"/>
      <c r="F3" s="173"/>
      <c r="G3" s="173"/>
    </row>
    <row r="4" spans="1:7" ht="21" customHeight="1" x14ac:dyDescent="0.25">
      <c r="A4" s="122" t="s">
        <v>241</v>
      </c>
      <c r="C4" s="123"/>
      <c r="D4" s="174">
        <f>'Program Summary'!C3</f>
        <v>0</v>
      </c>
      <c r="E4" s="174"/>
      <c r="F4" s="174"/>
      <c r="G4" s="174"/>
    </row>
    <row r="5" spans="1:7" ht="21.75" customHeight="1" x14ac:dyDescent="0.25">
      <c r="A5" s="122" t="s">
        <v>246</v>
      </c>
      <c r="D5" s="171" t="s">
        <v>244</v>
      </c>
      <c r="E5" s="171"/>
      <c r="F5" s="171"/>
      <c r="G5" s="171"/>
    </row>
    <row r="6" spans="1:7" ht="15.75" thickBot="1" x14ac:dyDescent="0.3"/>
    <row r="7" spans="1:7" x14ac:dyDescent="0.25">
      <c r="A7" s="175" t="s">
        <v>240</v>
      </c>
      <c r="B7" s="176"/>
      <c r="C7" s="124" t="s">
        <v>239</v>
      </c>
      <c r="D7" s="124" t="s">
        <v>238</v>
      </c>
      <c r="E7" s="124" t="s">
        <v>237</v>
      </c>
      <c r="F7" s="124" t="s">
        <v>236</v>
      </c>
      <c r="G7" s="125" t="s">
        <v>235</v>
      </c>
    </row>
    <row r="8" spans="1:7" x14ac:dyDescent="0.25">
      <c r="A8" s="122" t="s">
        <v>126</v>
      </c>
    </row>
    <row r="9" spans="1:7" x14ac:dyDescent="0.25">
      <c r="A9" s="170"/>
      <c r="B9" s="170"/>
      <c r="C9" s="16">
        <v>0</v>
      </c>
      <c r="D9" s="16">
        <v>0</v>
      </c>
      <c r="E9" s="16">
        <v>0</v>
      </c>
      <c r="F9" s="16">
        <v>0</v>
      </c>
      <c r="G9" s="16">
        <v>0</v>
      </c>
    </row>
    <row r="10" spans="1:7" x14ac:dyDescent="0.25">
      <c r="A10" s="170"/>
      <c r="B10" s="170"/>
      <c r="C10" s="16">
        <v>0</v>
      </c>
      <c r="D10" s="16">
        <v>0</v>
      </c>
      <c r="E10" s="16">
        <v>0</v>
      </c>
      <c r="F10" s="16">
        <v>0</v>
      </c>
      <c r="G10" s="16">
        <v>0</v>
      </c>
    </row>
    <row r="11" spans="1:7" x14ac:dyDescent="0.25">
      <c r="A11" s="170"/>
      <c r="B11" s="170"/>
      <c r="C11" s="16">
        <v>0</v>
      </c>
      <c r="D11" s="16">
        <v>0</v>
      </c>
      <c r="E11" s="16">
        <v>0</v>
      </c>
      <c r="F11" s="16">
        <v>0</v>
      </c>
      <c r="G11" s="16">
        <v>0</v>
      </c>
    </row>
    <row r="12" spans="1:7" x14ac:dyDescent="0.25">
      <c r="A12" s="170"/>
      <c r="B12" s="170"/>
      <c r="C12" s="16">
        <v>0</v>
      </c>
      <c r="D12" s="16">
        <v>0</v>
      </c>
      <c r="E12" s="16">
        <v>0</v>
      </c>
      <c r="F12" s="16">
        <v>0</v>
      </c>
      <c r="G12" s="16">
        <v>0</v>
      </c>
    </row>
    <row r="13" spans="1:7" x14ac:dyDescent="0.25">
      <c r="A13" s="170"/>
      <c r="B13" s="170"/>
      <c r="C13" s="16">
        <v>0</v>
      </c>
      <c r="D13" s="16">
        <v>0</v>
      </c>
      <c r="E13" s="16">
        <v>0</v>
      </c>
      <c r="F13" s="16">
        <v>0</v>
      </c>
      <c r="G13" s="16">
        <v>0</v>
      </c>
    </row>
    <row r="14" spans="1:7" x14ac:dyDescent="0.25">
      <c r="A14" s="122" t="s">
        <v>247</v>
      </c>
    </row>
    <row r="15" spans="1:7" x14ac:dyDescent="0.25">
      <c r="A15" s="170"/>
      <c r="B15" s="170"/>
      <c r="C15" s="16">
        <v>0</v>
      </c>
      <c r="D15" s="16">
        <v>0</v>
      </c>
      <c r="E15" s="16">
        <v>0</v>
      </c>
      <c r="F15" s="16">
        <v>0</v>
      </c>
      <c r="G15" s="16">
        <v>0</v>
      </c>
    </row>
    <row r="16" spans="1:7" x14ac:dyDescent="0.25">
      <c r="A16" s="170"/>
      <c r="B16" s="170"/>
      <c r="C16" s="16">
        <v>0</v>
      </c>
      <c r="D16" s="16">
        <v>0</v>
      </c>
      <c r="E16" s="16">
        <v>0</v>
      </c>
      <c r="F16" s="16">
        <v>0</v>
      </c>
      <c r="G16" s="16">
        <v>0</v>
      </c>
    </row>
    <row r="17" spans="1:7" x14ac:dyDescent="0.25">
      <c r="A17" s="170"/>
      <c r="B17" s="170"/>
      <c r="C17" s="16">
        <v>0</v>
      </c>
      <c r="D17" s="16">
        <v>0</v>
      </c>
      <c r="E17" s="16">
        <v>0</v>
      </c>
      <c r="F17" s="16">
        <v>0</v>
      </c>
      <c r="G17" s="16">
        <v>0</v>
      </c>
    </row>
    <row r="18" spans="1:7" x14ac:dyDescent="0.25">
      <c r="A18" s="170"/>
      <c r="B18" s="170"/>
      <c r="C18" s="16">
        <v>0</v>
      </c>
      <c r="D18" s="16">
        <v>0</v>
      </c>
      <c r="E18" s="16">
        <v>0</v>
      </c>
      <c r="F18" s="16">
        <v>0</v>
      </c>
      <c r="G18" s="16">
        <v>0</v>
      </c>
    </row>
    <row r="19" spans="1:7" x14ac:dyDescent="0.25">
      <c r="A19" s="170"/>
      <c r="B19" s="170"/>
      <c r="C19" s="16">
        <v>0</v>
      </c>
      <c r="D19" s="16">
        <v>0</v>
      </c>
      <c r="E19" s="16">
        <v>0</v>
      </c>
      <c r="F19" s="16">
        <v>0</v>
      </c>
      <c r="G19" s="16">
        <v>0</v>
      </c>
    </row>
    <row r="20" spans="1:7" x14ac:dyDescent="0.25">
      <c r="A20" s="122" t="s">
        <v>172</v>
      </c>
      <c r="B20" s="126"/>
      <c r="C20" s="127">
        <f>SUM(C9:C19)</f>
        <v>0</v>
      </c>
      <c r="D20" s="127">
        <f>SUM(D9:D19)</f>
        <v>0</v>
      </c>
      <c r="E20" s="127">
        <f>SUM(E9:E19)</f>
        <v>0</v>
      </c>
      <c r="F20" s="127">
        <f>SUM(F9:F19)</f>
        <v>0</v>
      </c>
      <c r="G20" s="127">
        <f>SUM(G9:G19)</f>
        <v>0</v>
      </c>
    </row>
    <row r="30" spans="1:7" x14ac:dyDescent="0.25">
      <c r="A30" s="145" t="s">
        <v>244</v>
      </c>
    </row>
    <row r="31" spans="1:7" x14ac:dyDescent="0.25">
      <c r="A31" s="145" t="s">
        <v>245</v>
      </c>
    </row>
  </sheetData>
  <sheetProtection algorithmName="SHA-512" hashValue="xzMqcm6BGSif71JMtsGj5EgwGsTqYJ7bgwu2D6NQrlqk5wVTwswp6CDDW25mOVS/+Sy0rprAmuRD2Ts/GQGmAA==" saltValue="+VuiusUKNqw5zUC+DmOlTA==" spinCount="100000" sheet="1" objects="1"/>
  <mergeCells count="14">
    <mergeCell ref="A18:B18"/>
    <mergeCell ref="A19:B19"/>
    <mergeCell ref="A17:B17"/>
    <mergeCell ref="D3:G3"/>
    <mergeCell ref="D4:G4"/>
    <mergeCell ref="D5:G5"/>
    <mergeCell ref="A7:B7"/>
    <mergeCell ref="A9:B9"/>
    <mergeCell ref="A10:B10"/>
    <mergeCell ref="A11:B11"/>
    <mergeCell ref="A12:B12"/>
    <mergeCell ref="A13:B13"/>
    <mergeCell ref="A15:B15"/>
    <mergeCell ref="A16:B16"/>
  </mergeCells>
  <dataValidations count="1">
    <dataValidation type="list" allowBlank="1" showInputMessage="1" showErrorMessage="1" sqref="D5" xr:uid="{00000000-0002-0000-0B00-000000000000}">
      <formula1>$A$30:$A$31</formula1>
    </dataValidation>
  </dataValidations>
  <pageMargins left="0.45" right="0.45"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1"/>
  <sheetViews>
    <sheetView topLeftCell="A28" zoomScaleNormal="100" workbookViewId="0">
      <selection activeCell="A35" sqref="A29:XFD35"/>
    </sheetView>
  </sheetViews>
  <sheetFormatPr defaultColWidth="9.140625" defaultRowHeight="15" x14ac:dyDescent="0.25"/>
  <cols>
    <col min="1" max="1" width="27.140625" style="121" customWidth="1"/>
    <col min="2" max="2" width="9.140625" style="121" customWidth="1"/>
    <col min="3" max="3" width="11.85546875" style="121" customWidth="1"/>
    <col min="4" max="4" width="12.140625" style="121" customWidth="1"/>
    <col min="5" max="5" width="12.42578125" style="121" customWidth="1"/>
    <col min="6" max="6" width="11.140625" style="121" customWidth="1"/>
    <col min="7" max="7" width="10.85546875" style="121" customWidth="1"/>
    <col min="8" max="8" width="9.140625" style="121" hidden="1" customWidth="1"/>
    <col min="9" max="16384" width="9.140625" style="121"/>
  </cols>
  <sheetData>
    <row r="1" spans="1:7" ht="31.5" x14ac:dyDescent="0.5">
      <c r="A1" s="119" t="s">
        <v>243</v>
      </c>
      <c r="B1" s="120"/>
      <c r="C1" s="120"/>
      <c r="D1" s="120"/>
    </row>
    <row r="3" spans="1:7" ht="21" customHeight="1" x14ac:dyDescent="0.25">
      <c r="A3" s="122" t="s">
        <v>242</v>
      </c>
      <c r="D3" s="173" t="s">
        <v>29</v>
      </c>
      <c r="E3" s="173"/>
      <c r="F3" s="173"/>
      <c r="G3" s="173"/>
    </row>
    <row r="4" spans="1:7" ht="21" customHeight="1" x14ac:dyDescent="0.25">
      <c r="A4" s="122" t="s">
        <v>241</v>
      </c>
      <c r="C4" s="123"/>
      <c r="D4" s="174">
        <f>'Program Summary'!C3</f>
        <v>0</v>
      </c>
      <c r="E4" s="174"/>
      <c r="F4" s="174"/>
      <c r="G4" s="174"/>
    </row>
    <row r="5" spans="1:7" ht="21.75" customHeight="1" x14ac:dyDescent="0.25">
      <c r="A5" s="122" t="s">
        <v>246</v>
      </c>
      <c r="D5" s="171" t="s">
        <v>244</v>
      </c>
      <c r="E5" s="171"/>
      <c r="F5" s="171"/>
      <c r="G5" s="171"/>
    </row>
    <row r="6" spans="1:7" ht="15.75" thickBot="1" x14ac:dyDescent="0.3"/>
    <row r="7" spans="1:7" x14ac:dyDescent="0.25">
      <c r="A7" s="175" t="s">
        <v>240</v>
      </c>
      <c r="B7" s="176"/>
      <c r="C7" s="124" t="s">
        <v>239</v>
      </c>
      <c r="D7" s="124" t="s">
        <v>238</v>
      </c>
      <c r="E7" s="124" t="s">
        <v>237</v>
      </c>
      <c r="F7" s="124" t="s">
        <v>236</v>
      </c>
      <c r="G7" s="125" t="s">
        <v>235</v>
      </c>
    </row>
    <row r="8" spans="1:7" x14ac:dyDescent="0.25">
      <c r="A8" s="122" t="s">
        <v>126</v>
      </c>
    </row>
    <row r="9" spans="1:7" x14ac:dyDescent="0.25">
      <c r="A9" s="170"/>
      <c r="B9" s="170"/>
      <c r="C9" s="16">
        <v>0</v>
      </c>
      <c r="D9" s="16">
        <v>0</v>
      </c>
      <c r="E9" s="16">
        <v>0</v>
      </c>
      <c r="F9" s="16">
        <v>0</v>
      </c>
      <c r="G9" s="16">
        <v>0</v>
      </c>
    </row>
    <row r="10" spans="1:7" x14ac:dyDescent="0.25">
      <c r="A10" s="170"/>
      <c r="B10" s="170"/>
      <c r="C10" s="16">
        <v>0</v>
      </c>
      <c r="D10" s="16">
        <v>0</v>
      </c>
      <c r="E10" s="16">
        <v>0</v>
      </c>
      <c r="F10" s="16">
        <v>0</v>
      </c>
      <c r="G10" s="16">
        <v>0</v>
      </c>
    </row>
    <row r="11" spans="1:7" x14ac:dyDescent="0.25">
      <c r="A11" s="170"/>
      <c r="B11" s="170"/>
      <c r="C11" s="16">
        <v>0</v>
      </c>
      <c r="D11" s="16">
        <v>0</v>
      </c>
      <c r="E11" s="16">
        <v>0</v>
      </c>
      <c r="F11" s="16">
        <v>0</v>
      </c>
      <c r="G11" s="16">
        <v>0</v>
      </c>
    </row>
    <row r="12" spans="1:7" x14ac:dyDescent="0.25">
      <c r="A12" s="170"/>
      <c r="B12" s="170"/>
      <c r="C12" s="16">
        <v>0</v>
      </c>
      <c r="D12" s="16">
        <v>0</v>
      </c>
      <c r="E12" s="16">
        <v>0</v>
      </c>
      <c r="F12" s="16">
        <v>0</v>
      </c>
      <c r="G12" s="16">
        <v>0</v>
      </c>
    </row>
    <row r="13" spans="1:7" x14ac:dyDescent="0.25">
      <c r="A13" s="170"/>
      <c r="B13" s="170"/>
      <c r="C13" s="16">
        <v>0</v>
      </c>
      <c r="D13" s="16">
        <v>0</v>
      </c>
      <c r="E13" s="16">
        <v>0</v>
      </c>
      <c r="F13" s="16">
        <v>0</v>
      </c>
      <c r="G13" s="16">
        <v>0</v>
      </c>
    </row>
    <row r="14" spans="1:7" x14ac:dyDescent="0.25">
      <c r="A14" s="122" t="s">
        <v>247</v>
      </c>
    </row>
    <row r="15" spans="1:7" x14ac:dyDescent="0.25">
      <c r="A15" s="170"/>
      <c r="B15" s="170"/>
      <c r="C15" s="16">
        <v>0</v>
      </c>
      <c r="D15" s="16">
        <v>0</v>
      </c>
      <c r="E15" s="16">
        <v>0</v>
      </c>
      <c r="F15" s="16">
        <v>0</v>
      </c>
      <c r="G15" s="16">
        <v>0</v>
      </c>
    </row>
    <row r="16" spans="1:7" x14ac:dyDescent="0.25">
      <c r="A16" s="170"/>
      <c r="B16" s="170"/>
      <c r="C16" s="16">
        <v>0</v>
      </c>
      <c r="D16" s="16">
        <v>0</v>
      </c>
      <c r="E16" s="16">
        <v>0</v>
      </c>
      <c r="F16" s="16">
        <v>0</v>
      </c>
      <c r="G16" s="16">
        <v>0</v>
      </c>
    </row>
    <row r="17" spans="1:7" x14ac:dyDescent="0.25">
      <c r="A17" s="170"/>
      <c r="B17" s="170"/>
      <c r="C17" s="16">
        <v>0</v>
      </c>
      <c r="D17" s="16">
        <v>0</v>
      </c>
      <c r="E17" s="16">
        <v>0</v>
      </c>
      <c r="F17" s="16">
        <v>0</v>
      </c>
      <c r="G17" s="16">
        <v>0</v>
      </c>
    </row>
    <row r="18" spans="1:7" x14ac:dyDescent="0.25">
      <c r="A18" s="170"/>
      <c r="B18" s="170"/>
      <c r="C18" s="16">
        <v>0</v>
      </c>
      <c r="D18" s="16">
        <v>0</v>
      </c>
      <c r="E18" s="16">
        <v>0</v>
      </c>
      <c r="F18" s="16">
        <v>0</v>
      </c>
      <c r="G18" s="16">
        <v>0</v>
      </c>
    </row>
    <row r="19" spans="1:7" x14ac:dyDescent="0.25">
      <c r="A19" s="170"/>
      <c r="B19" s="170"/>
      <c r="C19" s="16">
        <v>0</v>
      </c>
      <c r="D19" s="16">
        <v>0</v>
      </c>
      <c r="E19" s="16">
        <v>0</v>
      </c>
      <c r="F19" s="16">
        <v>0</v>
      </c>
      <c r="G19" s="16">
        <v>0</v>
      </c>
    </row>
    <row r="20" spans="1:7" x14ac:dyDescent="0.25">
      <c r="A20" s="122" t="s">
        <v>172</v>
      </c>
      <c r="B20" s="126"/>
      <c r="C20" s="127">
        <f>SUM(C9:C19)</f>
        <v>0</v>
      </c>
      <c r="D20" s="127">
        <f>SUM(D9:D19)</f>
        <v>0</v>
      </c>
      <c r="E20" s="127">
        <f>SUM(E9:E19)</f>
        <v>0</v>
      </c>
      <c r="F20" s="127">
        <f>SUM(F9:F19)</f>
        <v>0</v>
      </c>
      <c r="G20" s="127">
        <f>SUM(G9:G19)</f>
        <v>0</v>
      </c>
    </row>
    <row r="30" spans="1:7" x14ac:dyDescent="0.25">
      <c r="A30" s="145" t="s">
        <v>244</v>
      </c>
    </row>
    <row r="31" spans="1:7" x14ac:dyDescent="0.25">
      <c r="A31" s="145" t="s">
        <v>245</v>
      </c>
    </row>
  </sheetData>
  <sheetProtection algorithmName="SHA-512" hashValue="CeBfcRN16qDI8sM91Lu4ViCR7+6rXUatvW0W9CEeet6eJN1J+J5j6h3PvDYY41rxQI9KTZBPoT3/pEsAt8kZbA==" saltValue="Ws6t9kpegsF3cTOBKIgdUQ==" spinCount="100000" sheet="1" objects="1"/>
  <mergeCells count="14">
    <mergeCell ref="A18:B18"/>
    <mergeCell ref="A19:B19"/>
    <mergeCell ref="A17:B17"/>
    <mergeCell ref="D3:G3"/>
    <mergeCell ref="D4:G4"/>
    <mergeCell ref="D5:G5"/>
    <mergeCell ref="A7:B7"/>
    <mergeCell ref="A9:B9"/>
    <mergeCell ref="A10:B10"/>
    <mergeCell ref="A11:B11"/>
    <mergeCell ref="A12:B12"/>
    <mergeCell ref="A13:B13"/>
    <mergeCell ref="A15:B15"/>
    <mergeCell ref="A16:B16"/>
  </mergeCells>
  <dataValidations count="1">
    <dataValidation type="list" allowBlank="1" showInputMessage="1" showErrorMessage="1" sqref="D5" xr:uid="{00000000-0002-0000-0C00-000000000000}">
      <formula1>$A$30:$A$31</formula1>
    </dataValidation>
  </dataValidations>
  <pageMargins left="0.45" right="0.45"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p:Policy xmlns:p="office.server.policy" id="" local="true">
  <p:Name>Document</p:Name>
  <p:Description/>
  <p:Statement>Auditing is enabled on all documents to analyze how our content management systems are used by logging events and operations that are performed on documents and list items. The following items may be logged: when a document or item is edited, viewed, checked in, checked out, deleted, or has its permissions changed. </p:Statement>
  <p:PolicyItems>
    <p:PolicyItem featureId="Microsoft.Office.RecordsManagement.PolicyFeatures.Expiration" staticId="0x0101" UniqueId="9401eec6-7c34-45a9-8e50-339037c02676">
      <p:Name>Retention</p:Name>
      <p:Description>Automatic scheduling of content for processing, and performing a retention action on content that has reached its due date.</p:Description>
      <p:CustomData/>
    </p:PolicyItem>
    <p:PolicyItem featureId="Microsoft.Office.RecordsManagement.PolicyFeatures.PolicyAudit" staticId="0x0101|8138272" UniqueId="5c220a27-9965-4254-9cdd-01234d24784c">
      <p:Name>Auditing</p:Name>
      <p:Description>Audits user actions on documents and list items to the Audit Log.</p:Description>
      <p:CustomData>
        <Audit>
          <Update/>
          <View/>
          <CheckInOut/>
          <MoveCopy/>
          <DeleteRestore/>
        </Audit>
      </p:CustomData>
    </p:PolicyItem>
  </p:PolicyItems>
</p:Policy>
</file>

<file path=customXml/item2.xml><?xml version="1.0" encoding="utf-8"?>
<?mso-contentType ?>
<SharedContentType xmlns="Microsoft.SharePoint.Taxonomy.ContentTypeSync" SourceId="8d3f8507-6f0b-42df-952e-2114314e51d2" ContentTypeId="0x0101" PreviousValue="false"/>
</file>

<file path=customXml/item3.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Receiver>
    <Name>Policy Auditing</Name>
    <Synchronization>Synchronous</Synchronization>
    <Type>10001</Type>
    <SequenceNumber>1100</SequenceNumber>
    <Assembly>Microsoft.Office.Policy, Version=14.0.0.0, Culture=neutral, PublicKeyToken=71e9bce111e9429c</Assembly>
    <Class>Microsoft.Office.RecordsManagement.Internal.AuditHandler</Class>
    <Data/>
    <Filter/>
  </Receiver>
  <Receiver>
    <Name>Policy Auditing</Name>
    <Synchronization>Synchronous</Synchronization>
    <Type>10002</Type>
    <SequenceNumber>1101</SequenceNumber>
    <Assembly>Microsoft.Office.Policy, Version=14.0.0.0, Culture=neutral, PublicKeyToken=71e9bce111e9429c</Assembly>
    <Class>Microsoft.Office.RecordsManagement.Internal.AuditHandler</Class>
    <Data/>
    <Filter/>
  </Receiver>
  <Receiver>
    <Name>Policy Auditing</Name>
    <Synchronization>Synchronous</Synchronization>
    <Type>10004</Type>
    <SequenceNumber>1102</SequenceNumber>
    <Assembly>Microsoft.Office.Policy, Version=14.0.0.0, Culture=neutral, PublicKeyToken=71e9bce111e9429c</Assembly>
    <Class>Microsoft.Office.RecordsManagement.Internal.AuditHandler</Class>
    <Data/>
    <Filter/>
  </Receiver>
  <Receiver>
    <Name>Policy Auditing</Name>
    <Synchronization>Synchronous</Synchronization>
    <Type>10006</Type>
    <SequenceNumber>1103</SequenceNumber>
    <Assembly>Microsoft.Office.Policy, Version=14.0.0.0, Culture=neutral, PublicKeyToken=71e9bce111e9429c</Assembly>
    <Class>Microsoft.Office.RecordsManagement.Internal.AuditHandler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KeywordTaxHTField xmlns="1dc33b59-6e3e-413b-bd09-9935ab8ef54a">
      <Terms xmlns="http://schemas.microsoft.com/office/infopath/2007/PartnerControls"/>
    </TaxKeywordTaxHTField>
    <TaxCatchAll xmlns="1dc33b59-6e3e-413b-bd09-9935ab8ef54a"/>
    <PublishingExpirationDate xmlns="http://schemas.microsoft.com/sharepoint/v3" xsi:nil="true"/>
    <PublishingStartDate xmlns="http://schemas.microsoft.com/sharepoint/v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5B2C74D41360684CA92968025D0D2C99" ma:contentTypeVersion="7" ma:contentTypeDescription="Create a new document." ma:contentTypeScope="" ma:versionID="c6017d1ab7d6a7f236c749c4914af583">
  <xsd:schema xmlns:xsd="http://www.w3.org/2001/XMLSchema" xmlns:xs="http://www.w3.org/2001/XMLSchema" xmlns:p="http://schemas.microsoft.com/office/2006/metadata/properties" xmlns:ns1="http://schemas.microsoft.com/sharepoint/v3" xmlns:ns2="1dc33b59-6e3e-413b-bd09-9935ab8ef54a" targetNamespace="http://schemas.microsoft.com/office/2006/metadata/properties" ma:root="true" ma:fieldsID="d95e399a1193e31a495cb9c4d61e60af" ns1:_="" ns2:_="">
    <xsd:import namespace="http://schemas.microsoft.com/sharepoint/v3"/>
    <xsd:import namespace="1dc33b59-6e3e-413b-bd09-9935ab8ef54a"/>
    <xsd:element name="properties">
      <xsd:complexType>
        <xsd:sequence>
          <xsd:element name="documentManagement">
            <xsd:complexType>
              <xsd:all>
                <xsd:element ref="ns2:TaxKeywordTaxHTField" minOccurs="0"/>
                <xsd:element ref="ns2:TaxCatchAll" minOccurs="0"/>
                <xsd:element ref="ns2:TaxCatchAllLabel" minOccurs="0"/>
                <xsd:element ref="ns1:_dlc_Exempt" minOccurs="0"/>
                <xsd:element ref="ns1:_dlc_ExpireDateSaved" minOccurs="0"/>
                <xsd:element ref="ns1:_dlc_ExpireDate" minOccurs="0"/>
                <xsd:element ref="ns1:PublishingExpirationDate" minOccurs="0"/>
                <xsd:element ref="ns1:Publishing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hidden="true" ma:internalName="_dlc_ExpireDate" ma:readOnly="true">
      <xsd:simpleType>
        <xsd:restriction base="dms:DateTime"/>
      </xsd:simpleType>
    </xsd:element>
    <xsd:element name="PublishingExpirationDate" ma:index="15" nillable="true" ma:displayName="Scheduling End Date" ma:internalName="PublishingExpirationDate">
      <xsd:simpleType>
        <xsd:restriction base="dms:Unknown"/>
      </xsd:simpleType>
    </xsd:element>
    <xsd:element name="PublishingStartDate" ma:index="17" nillable="true" ma:displayName="Scheduling Start Date" ma:internalName="PublishingStart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c33b59-6e3e-413b-bd09-9935ab8ef54a"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Tags" ma:fieldId="{23f27201-bee3-471e-b2e7-b64fd8b7ca38}" ma:taxonomyMulti="true" ma:sspId="8d3f8507-6f0b-42df-952e-2114314e51d2"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hidden="true" ma:list="{819602ca-a17d-4943-ad6d-95aa9cefe17f}" ma:internalName="TaxCatchAll" ma:showField="CatchAllData" ma:web="73b76695-1d49-4d3b-9ef9-f1c06881b5a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19602ca-a17d-4943-ad6d-95aa9cefe17f}" ma:internalName="TaxCatchAllLabel" ma:readOnly="true" ma:showField="CatchAllDataLabel" ma:web="73b76695-1d49-4d3b-9ef9-f1c06881b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F12387-3387-4153-9A40-CD9395CCC104}">
  <ds:schemaRefs>
    <ds:schemaRef ds:uri="office.server.policy"/>
  </ds:schemaRefs>
</ds:datastoreItem>
</file>

<file path=customXml/itemProps2.xml><?xml version="1.0" encoding="utf-8"?>
<ds:datastoreItem xmlns:ds="http://schemas.openxmlformats.org/officeDocument/2006/customXml" ds:itemID="{7D876E18-48FB-44DC-92A1-C506031D0CF9}">
  <ds:schemaRefs>
    <ds:schemaRef ds:uri="Microsoft.SharePoint.Taxonomy.ContentTypeSync"/>
  </ds:schemaRefs>
</ds:datastoreItem>
</file>

<file path=customXml/itemProps3.xml><?xml version="1.0" encoding="utf-8"?>
<ds:datastoreItem xmlns:ds="http://schemas.openxmlformats.org/officeDocument/2006/customXml" ds:itemID="{E569B6DF-9B09-4412-A118-D52C68EE1411}">
  <ds:schemaRefs>
    <ds:schemaRef ds:uri="http://schemas.microsoft.com/sharepoint/events"/>
  </ds:schemaRefs>
</ds:datastoreItem>
</file>

<file path=customXml/itemProps4.xml><?xml version="1.0" encoding="utf-8"?>
<ds:datastoreItem xmlns:ds="http://schemas.openxmlformats.org/officeDocument/2006/customXml" ds:itemID="{3616609D-05AD-4D82-92BB-AD006154BFE6}">
  <ds:schemaRefs>
    <ds:schemaRef ds:uri="http://schemas.microsoft.com/office/2006/metadata/properties"/>
    <ds:schemaRef ds:uri="http://purl.org/dc/dcmitype/"/>
    <ds:schemaRef ds:uri="http://purl.org/dc/elements/1.1/"/>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1dc33b59-6e3e-413b-bd09-9935ab8ef54a"/>
    <ds:schemaRef ds:uri="http://schemas.microsoft.com/sharepoint/v3"/>
  </ds:schemaRefs>
</ds:datastoreItem>
</file>

<file path=customXml/itemProps5.xml><?xml version="1.0" encoding="utf-8"?>
<ds:datastoreItem xmlns:ds="http://schemas.openxmlformats.org/officeDocument/2006/customXml" ds:itemID="{D0925922-3842-41C0-A7C1-93D803239E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c33b59-6e3e-413b-bd09-9935ab8ef5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6AE47C5C-C680-4DED-816D-CA85D2D7A9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Instructions</vt:lpstr>
      <vt:lpstr>Program Summary</vt:lpstr>
      <vt:lpstr>Enrolment</vt:lpstr>
      <vt:lpstr>TCH</vt:lpstr>
      <vt:lpstr>GECD</vt:lpstr>
      <vt:lpstr>Other</vt:lpstr>
      <vt:lpstr>Summary - Finance</vt:lpstr>
      <vt:lpstr>Summary - BOG</vt:lpstr>
      <vt:lpstr>Stake - Facilities</vt:lpstr>
      <vt:lpstr>Stake - IT</vt:lpstr>
      <vt:lpstr>Stake - Student Services</vt:lpstr>
      <vt:lpstr>Stake - Marketing</vt:lpstr>
      <vt:lpstr>Stake - Other</vt:lpstr>
      <vt:lpstr>Enrolment!Print_Area</vt:lpstr>
      <vt:lpstr>GECD!Print_Area</vt:lpstr>
      <vt:lpstr>Instructions!Print_Area</vt:lpstr>
      <vt:lpstr>Other!Print_Area</vt:lpstr>
      <vt:lpstr>'Program Summary'!Print_Area</vt:lpstr>
      <vt:lpstr>'Stake - Facilities'!Print_Area</vt:lpstr>
      <vt:lpstr>'Stake - IT'!Print_Area</vt:lpstr>
      <vt:lpstr>'Stake - Marketing'!Print_Area</vt:lpstr>
      <vt:lpstr>'Stake - Other'!Print_Area</vt:lpstr>
      <vt:lpstr>'Stake - Student Services'!Print_Area</vt:lpstr>
      <vt:lpstr>'Summary - BOG'!Print_Area</vt:lpstr>
      <vt:lpstr>'Summary - Finance'!Print_Area</vt:lpstr>
      <vt:lpstr>TCH!Print_Area</vt:lpstr>
      <vt:lpstr>Enrolment!Print_Titles</vt:lpstr>
      <vt:lpstr>GECD!Print_Titles</vt:lpstr>
      <vt:lpstr>Other!Print_Titles</vt:lpstr>
      <vt:lpstr>'Program Summary'!Print_Titles</vt:lpstr>
      <vt:lpstr>'Summary - BOG'!Print_Titles</vt:lpstr>
      <vt:lpstr>'Summary - Finance'!Print_Titles</vt:lpstr>
      <vt:lpstr>TCH!Print_Titles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Program Costing Template</dc:title>
  <dc:subject>Golf Management</dc:subject>
  <dc:creator>Chester.Romanek@GeorgianCollege.ca</dc:creator>
  <cp:lastModifiedBy>Kimberley Beers</cp:lastModifiedBy>
  <cp:lastPrinted>2019-03-08T16:17:21Z</cp:lastPrinted>
  <dcterms:created xsi:type="dcterms:W3CDTF">1998-01-22T14:05:45Z</dcterms:created>
  <dcterms:modified xsi:type="dcterms:W3CDTF">2025-08-27T16:20:00Z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0x0101005B2C74D41360684CA92968025D0D2C99</vt:lpwstr>
  </property>
  <property fmtid="{D5CDD505-2E9C-101B-9397-08002B2CF9AE}" pid="3" name="ItemRetentionFormula">
    <vt:lpwstr/>
  </property>
  <property fmtid="{D5CDD505-2E9C-101B-9397-08002B2CF9AE}" pid="4" name="_dlc_policyId">
    <vt:lpwstr>0x0101</vt:lpwstr>
  </property>
  <property fmtid="{D5CDD505-2E9C-101B-9397-08002B2CF9AE}" pid="5" name="TaxKeyword">
    <vt:lpwstr/>
  </property>
  <property fmtid="{D5CDD505-2E9C-101B-9397-08002B2CF9AE}" pid="6" name="SV_QUERY_LIST_4F35BF76-6C0D-4D9B-82B2-816C12CF3733">
    <vt:lpwstr>empty_477D106A-C0D6-4607-AEBD-E2C9D60EA279</vt:lpwstr>
  </property>
  <property fmtid="{D5CDD505-2E9C-101B-9397-08002B2CF9AE}" pid="7" name="SV_HIDDEN_GRID_QUERY_LIST_4F35BF76-6C0D-4D9B-82B2-816C12CF3733">
    <vt:lpwstr>empty_477D106A-C0D6-4607-AEBD-E2C9D60EA279</vt:lpwstr>
  </property>
</Properties>
</file>